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Solesti\"/>
    </mc:Choice>
  </mc:AlternateContent>
  <xr:revisionPtr revIDLastSave="0" documentId="8_{6C0EA2D4-DEDE-4C6C-9879-3C90A72C4073}" xr6:coauthVersionLast="43" xr6:coauthVersionMax="43" xr10:uidLastSave="{00000000-0000-0000-0000-000000000000}"/>
  <bookViews>
    <workbookView xWindow="735" yWindow="735" windowWidth="15375" windowHeight="7875" activeTab="2" xr2:uid="{A0CEEFFD-E5F9-4BE2-BEE9-8FE93EE2F28F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D11" i="3" s="1"/>
  <c r="E15" i="3"/>
  <c r="E14" i="3" s="1"/>
  <c r="E13" i="3" s="1"/>
  <c r="E12" i="3" s="1"/>
  <c r="E11" i="3" s="1"/>
  <c r="G15" i="3"/>
  <c r="G14" i="3" s="1"/>
  <c r="H15" i="3"/>
  <c r="H14" i="3" s="1"/>
  <c r="H13" i="3" s="1"/>
  <c r="H12" i="3" s="1"/>
  <c r="H11" i="3" s="1"/>
  <c r="I15" i="3"/>
  <c r="I14" i="3" s="1"/>
  <c r="I13" i="3" s="1"/>
  <c r="I12" i="3" s="1"/>
  <c r="I11" i="3" s="1"/>
  <c r="J15" i="3"/>
  <c r="J14" i="3" s="1"/>
  <c r="J13" i="3" s="1"/>
  <c r="J12" i="3" s="1"/>
  <c r="J11" i="3" s="1"/>
  <c r="F16" i="3"/>
  <c r="K16" i="3" s="1"/>
  <c r="D16" i="2"/>
  <c r="D15" i="2" s="1"/>
  <c r="D14" i="2" s="1"/>
  <c r="E16" i="2"/>
  <c r="E15" i="2" s="1"/>
  <c r="E14" i="2" s="1"/>
  <c r="G16" i="2"/>
  <c r="G15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 s="1"/>
  <c r="D18" i="2"/>
  <c r="E18" i="2"/>
  <c r="G18" i="2"/>
  <c r="H18" i="2"/>
  <c r="F18" i="2" s="1"/>
  <c r="K18" i="2" s="1"/>
  <c r="I18" i="2"/>
  <c r="J18" i="2"/>
  <c r="F19" i="2"/>
  <c r="K19" i="2"/>
  <c r="F20" i="2"/>
  <c r="K20" i="2" s="1"/>
  <c r="D23" i="2"/>
  <c r="D22" i="2" s="1"/>
  <c r="D21" i="2" s="1"/>
  <c r="E23" i="2"/>
  <c r="E22" i="2" s="1"/>
  <c r="E21" i="2" s="1"/>
  <c r="G23" i="2"/>
  <c r="G22" i="2" s="1"/>
  <c r="H23" i="2"/>
  <c r="F23" i="2" s="1"/>
  <c r="K23" i="2" s="1"/>
  <c r="I23" i="2"/>
  <c r="I22" i="2" s="1"/>
  <c r="I21" i="2" s="1"/>
  <c r="J23" i="2"/>
  <c r="J22" i="2" s="1"/>
  <c r="J21" i="2" s="1"/>
  <c r="F24" i="2"/>
  <c r="K24" i="2"/>
  <c r="F25" i="2"/>
  <c r="K25" i="2" s="1"/>
  <c r="D26" i="2"/>
  <c r="E26" i="2"/>
  <c r="G26" i="2"/>
  <c r="F26" i="2" s="1"/>
  <c r="K26" i="2" s="1"/>
  <c r="H26" i="2"/>
  <c r="I26" i="2"/>
  <c r="J26" i="2"/>
  <c r="F27" i="2"/>
  <c r="K27" i="2"/>
  <c r="F28" i="2"/>
  <c r="K28" i="2" s="1"/>
  <c r="F29" i="2"/>
  <c r="K29" i="2"/>
  <c r="F30" i="2"/>
  <c r="K30" i="2" s="1"/>
  <c r="D32" i="2"/>
  <c r="E32" i="2"/>
  <c r="G32" i="2"/>
  <c r="G31" i="2" s="1"/>
  <c r="H32" i="2"/>
  <c r="F32" i="2" s="1"/>
  <c r="K32" i="2" s="1"/>
  <c r="I32" i="2"/>
  <c r="J32" i="2"/>
  <c r="F33" i="2"/>
  <c r="K33" i="2"/>
  <c r="F34" i="2"/>
  <c r="K34" i="2" s="1"/>
  <c r="F35" i="2"/>
  <c r="K35" i="2"/>
  <c r="D37" i="2"/>
  <c r="D36" i="2" s="1"/>
  <c r="E37" i="2"/>
  <c r="E36" i="2" s="1"/>
  <c r="G37" i="2"/>
  <c r="G36" i="2" s="1"/>
  <c r="H37" i="2"/>
  <c r="H36" i="2" s="1"/>
  <c r="I37" i="2"/>
  <c r="I36" i="2" s="1"/>
  <c r="J37" i="2"/>
  <c r="J36" i="2" s="1"/>
  <c r="F38" i="2"/>
  <c r="K38" i="2" s="1"/>
  <c r="F39" i="2"/>
  <c r="K39" i="2"/>
  <c r="D41" i="2"/>
  <c r="D40" i="2" s="1"/>
  <c r="E41" i="2"/>
  <c r="E40" i="2" s="1"/>
  <c r="G41" i="2"/>
  <c r="G40" i="2" s="1"/>
  <c r="F40" i="2" s="1"/>
  <c r="K40" i="2" s="1"/>
  <c r="H41" i="2"/>
  <c r="H40" i="2" s="1"/>
  <c r="I41" i="2"/>
  <c r="I40" i="2" s="1"/>
  <c r="J41" i="2"/>
  <c r="J40" i="2" s="1"/>
  <c r="F42" i="2"/>
  <c r="K42" i="2" s="1"/>
  <c r="D46" i="2"/>
  <c r="D45" i="2" s="1"/>
  <c r="D44" i="2" s="1"/>
  <c r="E46" i="2"/>
  <c r="E45" i="2" s="1"/>
  <c r="E44" i="2" s="1"/>
  <c r="G46" i="2"/>
  <c r="G45" i="2" s="1"/>
  <c r="H46" i="2"/>
  <c r="F46" i="2" s="1"/>
  <c r="K46" i="2" s="1"/>
  <c r="I46" i="2"/>
  <c r="I45" i="2" s="1"/>
  <c r="I44" i="2" s="1"/>
  <c r="J46" i="2"/>
  <c r="J45" i="2" s="1"/>
  <c r="J44" i="2" s="1"/>
  <c r="F47" i="2"/>
  <c r="K47" i="2"/>
  <c r="D50" i="2"/>
  <c r="D49" i="2" s="1"/>
  <c r="D48" i="2" s="1"/>
  <c r="E50" i="2"/>
  <c r="E49" i="2" s="1"/>
  <c r="E48" i="2" s="1"/>
  <c r="G50" i="2"/>
  <c r="G49" i="2" s="1"/>
  <c r="H50" i="2"/>
  <c r="H49" i="2" s="1"/>
  <c r="H48" i="2" s="1"/>
  <c r="I50" i="2"/>
  <c r="I49" i="2" s="1"/>
  <c r="I48" i="2" s="1"/>
  <c r="J50" i="2"/>
  <c r="J49" i="2" s="1"/>
  <c r="J48" i="2" s="1"/>
  <c r="F51" i="2"/>
  <c r="K51" i="2" s="1"/>
  <c r="F52" i="2"/>
  <c r="K52" i="2"/>
  <c r="D53" i="2"/>
  <c r="E53" i="2"/>
  <c r="G53" i="2"/>
  <c r="F53" i="2" s="1"/>
  <c r="K53" i="2" s="1"/>
  <c r="H53" i="2"/>
  <c r="I53" i="2"/>
  <c r="J53" i="2"/>
  <c r="F54" i="2"/>
  <c r="K54" i="2" s="1"/>
  <c r="D55" i="2"/>
  <c r="E55" i="2"/>
  <c r="G55" i="2"/>
  <c r="H55" i="2"/>
  <c r="F55" i="2" s="1"/>
  <c r="K55" i="2" s="1"/>
  <c r="I55" i="2"/>
  <c r="J55" i="2"/>
  <c r="F56" i="2"/>
  <c r="K56" i="2"/>
  <c r="D59" i="2"/>
  <c r="D58" i="2" s="1"/>
  <c r="D57" i="2" s="1"/>
  <c r="E59" i="2"/>
  <c r="E58" i="2" s="1"/>
  <c r="E57" i="2" s="1"/>
  <c r="G59" i="2"/>
  <c r="F59" i="2" s="1"/>
  <c r="K59" i="2" s="1"/>
  <c r="H59" i="2"/>
  <c r="H58" i="2" s="1"/>
  <c r="H57" i="2" s="1"/>
  <c r="I59" i="2"/>
  <c r="I58" i="2" s="1"/>
  <c r="I57" i="2" s="1"/>
  <c r="J59" i="2"/>
  <c r="J58" i="2" s="1"/>
  <c r="J57" i="2" s="1"/>
  <c r="F60" i="2"/>
  <c r="K60" i="2" s="1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 s="1"/>
  <c r="D19" i="1"/>
  <c r="E19" i="1"/>
  <c r="G19" i="1"/>
  <c r="H19" i="1"/>
  <c r="F19" i="1" s="1"/>
  <c r="K19" i="1" s="1"/>
  <c r="I19" i="1"/>
  <c r="J19" i="1"/>
  <c r="F20" i="1"/>
  <c r="K20" i="1"/>
  <c r="F21" i="1"/>
  <c r="K21" i="1" s="1"/>
  <c r="D24" i="1"/>
  <c r="D23" i="1" s="1"/>
  <c r="D22" i="1" s="1"/>
  <c r="E24" i="1"/>
  <c r="G24" i="1"/>
  <c r="G23" i="1" s="1"/>
  <c r="H24" i="1"/>
  <c r="F24" i="1" s="1"/>
  <c r="K24" i="1" s="1"/>
  <c r="I24" i="1"/>
  <c r="I23" i="1" s="1"/>
  <c r="I22" i="1" s="1"/>
  <c r="J24" i="1"/>
  <c r="J23" i="1" s="1"/>
  <c r="J22" i="1" s="1"/>
  <c r="F25" i="1"/>
  <c r="K25" i="1"/>
  <c r="F26" i="1"/>
  <c r="K26" i="1" s="1"/>
  <c r="D27" i="1"/>
  <c r="E27" i="1"/>
  <c r="G27" i="1"/>
  <c r="H27" i="1"/>
  <c r="F27" i="1" s="1"/>
  <c r="K27" i="1" s="1"/>
  <c r="I27" i="1"/>
  <c r="J27" i="1"/>
  <c r="F28" i="1"/>
  <c r="K28" i="1"/>
  <c r="F29" i="1"/>
  <c r="K29" i="1" s="1"/>
  <c r="F30" i="1"/>
  <c r="K30" i="1"/>
  <c r="F31" i="1"/>
  <c r="K31" i="1" s="1"/>
  <c r="D33" i="1"/>
  <c r="D32" i="1" s="1"/>
  <c r="E33" i="1"/>
  <c r="E32" i="1" s="1"/>
  <c r="G33" i="1"/>
  <c r="H33" i="1"/>
  <c r="F33" i="1" s="1"/>
  <c r="I33" i="1"/>
  <c r="I32" i="1" s="1"/>
  <c r="J33" i="1"/>
  <c r="J32" i="1" s="1"/>
  <c r="F34" i="1"/>
  <c r="K34" i="1"/>
  <c r="F35" i="1"/>
  <c r="K35" i="1" s="1"/>
  <c r="F36" i="1"/>
  <c r="K36" i="1"/>
  <c r="D38" i="1"/>
  <c r="D37" i="1" s="1"/>
  <c r="E38" i="1"/>
  <c r="E37" i="1" s="1"/>
  <c r="G38" i="1"/>
  <c r="F38" i="1" s="1"/>
  <c r="K38" i="1" s="1"/>
  <c r="H38" i="1"/>
  <c r="H37" i="1" s="1"/>
  <c r="I38" i="1"/>
  <c r="I37" i="1" s="1"/>
  <c r="J38" i="1"/>
  <c r="J37" i="1" s="1"/>
  <c r="F39" i="1"/>
  <c r="K39" i="1" s="1"/>
  <c r="F40" i="1"/>
  <c r="K40" i="1"/>
  <c r="D42" i="1"/>
  <c r="D41" i="1" s="1"/>
  <c r="E42" i="1"/>
  <c r="E41" i="1" s="1"/>
  <c r="G42" i="1"/>
  <c r="F42" i="1" s="1"/>
  <c r="K42" i="1" s="1"/>
  <c r="H42" i="1"/>
  <c r="H41" i="1" s="1"/>
  <c r="I42" i="1"/>
  <c r="I41" i="1" s="1"/>
  <c r="J42" i="1"/>
  <c r="J41" i="1" s="1"/>
  <c r="F43" i="1"/>
  <c r="K43" i="1" s="1"/>
  <c r="D47" i="1"/>
  <c r="D46" i="1" s="1"/>
  <c r="D45" i="1" s="1"/>
  <c r="E47" i="1"/>
  <c r="E46" i="1" s="1"/>
  <c r="E45" i="1" s="1"/>
  <c r="E44" i="1" s="1"/>
  <c r="G47" i="1"/>
  <c r="G46" i="1" s="1"/>
  <c r="H47" i="1"/>
  <c r="F47" i="1" s="1"/>
  <c r="I47" i="1"/>
  <c r="I46" i="1" s="1"/>
  <c r="I45" i="1" s="1"/>
  <c r="I44" i="1" s="1"/>
  <c r="J47" i="1"/>
  <c r="J46" i="1" s="1"/>
  <c r="J45" i="1" s="1"/>
  <c r="F48" i="1"/>
  <c r="K48" i="1"/>
  <c r="D51" i="1"/>
  <c r="D50" i="1" s="1"/>
  <c r="D49" i="1" s="1"/>
  <c r="E51" i="1"/>
  <c r="E50" i="1" s="1"/>
  <c r="E49" i="1" s="1"/>
  <c r="G51" i="1"/>
  <c r="F51" i="1" s="1"/>
  <c r="H51" i="1"/>
  <c r="H50" i="1" s="1"/>
  <c r="H49" i="1" s="1"/>
  <c r="I51" i="1"/>
  <c r="I50" i="1" s="1"/>
  <c r="I49" i="1" s="1"/>
  <c r="J51" i="1"/>
  <c r="J50" i="1" s="1"/>
  <c r="J49" i="1" s="1"/>
  <c r="K51" i="1"/>
  <c r="F52" i="1"/>
  <c r="K52" i="1" s="1"/>
  <c r="F53" i="1"/>
  <c r="K53" i="1"/>
  <c r="D54" i="1"/>
  <c r="E54" i="1"/>
  <c r="G54" i="1"/>
  <c r="F54" i="1" s="1"/>
  <c r="K54" i="1" s="1"/>
  <c r="H54" i="1"/>
  <c r="I54" i="1"/>
  <c r="J54" i="1"/>
  <c r="F55" i="1"/>
  <c r="K55" i="1" s="1"/>
  <c r="F56" i="1"/>
  <c r="K56" i="1"/>
  <c r="F57" i="1"/>
  <c r="K57" i="1" s="1"/>
  <c r="D60" i="1"/>
  <c r="D59" i="1" s="1"/>
  <c r="D58" i="1" s="1"/>
  <c r="E60" i="1"/>
  <c r="E59" i="1" s="1"/>
  <c r="E58" i="1" s="1"/>
  <c r="G60" i="1"/>
  <c r="G59" i="1" s="1"/>
  <c r="H60" i="1"/>
  <c r="F60" i="1" s="1"/>
  <c r="I60" i="1"/>
  <c r="I59" i="1" s="1"/>
  <c r="I58" i="1" s="1"/>
  <c r="J60" i="1"/>
  <c r="J59" i="1" s="1"/>
  <c r="J58" i="1" s="1"/>
  <c r="F61" i="1"/>
  <c r="K61" i="1"/>
  <c r="G13" i="3" l="1"/>
  <c r="F14" i="3"/>
  <c r="K14" i="3" s="1"/>
  <c r="F15" i="3"/>
  <c r="K15" i="3" s="1"/>
  <c r="G48" i="2"/>
  <c r="F48" i="2" s="1"/>
  <c r="K48" i="2" s="1"/>
  <c r="F49" i="2"/>
  <c r="K49" i="2" s="1"/>
  <c r="F45" i="2"/>
  <c r="K45" i="2" s="1"/>
  <c r="G44" i="2"/>
  <c r="F36" i="2"/>
  <c r="K36" i="2" s="1"/>
  <c r="J31" i="2"/>
  <c r="E31" i="2"/>
  <c r="E13" i="2" s="1"/>
  <c r="E12" i="2" s="1"/>
  <c r="E11" i="2" s="1"/>
  <c r="G21" i="2"/>
  <c r="F15" i="2"/>
  <c r="K15" i="2" s="1"/>
  <c r="G14" i="2"/>
  <c r="J43" i="2"/>
  <c r="E43" i="2"/>
  <c r="I31" i="2"/>
  <c r="D31" i="2"/>
  <c r="D13" i="2" s="1"/>
  <c r="D12" i="2" s="1"/>
  <c r="D11" i="2" s="1"/>
  <c r="J13" i="2"/>
  <c r="J12" i="2" s="1"/>
  <c r="J11" i="2" s="1"/>
  <c r="I43" i="2"/>
  <c r="D43" i="2"/>
  <c r="I13" i="2"/>
  <c r="G58" i="2"/>
  <c r="F50" i="2"/>
  <c r="K50" i="2" s="1"/>
  <c r="H45" i="2"/>
  <c r="H44" i="2" s="1"/>
  <c r="H43" i="2" s="1"/>
  <c r="F41" i="2"/>
  <c r="K41" i="2" s="1"/>
  <c r="F37" i="2"/>
  <c r="K37" i="2" s="1"/>
  <c r="H31" i="2"/>
  <c r="F31" i="2" s="1"/>
  <c r="K31" i="2" s="1"/>
  <c r="H22" i="2"/>
  <c r="H21" i="2" s="1"/>
  <c r="H13" i="2" s="1"/>
  <c r="H12" i="2" s="1"/>
  <c r="H11" i="2" s="1"/>
  <c r="F16" i="2"/>
  <c r="K16" i="2" s="1"/>
  <c r="K60" i="1"/>
  <c r="G37" i="1"/>
  <c r="F37" i="1" s="1"/>
  <c r="K37" i="1" s="1"/>
  <c r="K33" i="1"/>
  <c r="G58" i="1"/>
  <c r="K47" i="1"/>
  <c r="G32" i="1"/>
  <c r="F32" i="1" s="1"/>
  <c r="K32" i="1" s="1"/>
  <c r="E23" i="1"/>
  <c r="E22" i="1" s="1"/>
  <c r="J14" i="1"/>
  <c r="E14" i="1"/>
  <c r="E13" i="1" s="1"/>
  <c r="J44" i="1"/>
  <c r="D44" i="1"/>
  <c r="G41" i="1"/>
  <c r="F41" i="1" s="1"/>
  <c r="K41" i="1" s="1"/>
  <c r="G22" i="1"/>
  <c r="G50" i="1"/>
  <c r="G45" i="1"/>
  <c r="I14" i="1"/>
  <c r="I13" i="1" s="1"/>
  <c r="D14" i="1"/>
  <c r="D13" i="1" s="1"/>
  <c r="G16" i="1"/>
  <c r="H46" i="1"/>
  <c r="H45" i="1" s="1"/>
  <c r="H44" i="1" s="1"/>
  <c r="H23" i="1"/>
  <c r="H22" i="1" s="1"/>
  <c r="H14" i="1" s="1"/>
  <c r="H13" i="1" s="1"/>
  <c r="H59" i="1"/>
  <c r="H58" i="1" s="1"/>
  <c r="H32" i="1"/>
  <c r="F13" i="3" l="1"/>
  <c r="K13" i="3" s="1"/>
  <c r="G12" i="3"/>
  <c r="F58" i="2"/>
  <c r="K58" i="2" s="1"/>
  <c r="G57" i="2"/>
  <c r="F57" i="2" s="1"/>
  <c r="K57" i="2" s="1"/>
  <c r="G13" i="2"/>
  <c r="F14" i="2"/>
  <c r="K14" i="2" s="1"/>
  <c r="I12" i="2"/>
  <c r="I11" i="2" s="1"/>
  <c r="F21" i="2"/>
  <c r="K21" i="2" s="1"/>
  <c r="F22" i="2"/>
  <c r="K22" i="2" s="1"/>
  <c r="F44" i="2"/>
  <c r="K44" i="2" s="1"/>
  <c r="G43" i="2"/>
  <c r="F43" i="2" s="1"/>
  <c r="K43" i="2" s="1"/>
  <c r="H11" i="1"/>
  <c r="H12" i="1"/>
  <c r="I11" i="1"/>
  <c r="I12" i="1"/>
  <c r="F22" i="1"/>
  <c r="K22" i="1" s="1"/>
  <c r="E11" i="1"/>
  <c r="E12" i="1"/>
  <c r="F16" i="1"/>
  <c r="K16" i="1" s="1"/>
  <c r="G15" i="1"/>
  <c r="F46" i="1"/>
  <c r="K46" i="1" s="1"/>
  <c r="J13" i="1"/>
  <c r="F58" i="1"/>
  <c r="K58" i="1" s="1"/>
  <c r="F45" i="1"/>
  <c r="K45" i="1" s="1"/>
  <c r="F23" i="1"/>
  <c r="K23" i="1" s="1"/>
  <c r="D11" i="1"/>
  <c r="D12" i="1"/>
  <c r="F50" i="1"/>
  <c r="K50" i="1" s="1"/>
  <c r="G49" i="1"/>
  <c r="F49" i="1" s="1"/>
  <c r="K49" i="1" s="1"/>
  <c r="F59" i="1"/>
  <c r="K59" i="1" s="1"/>
  <c r="F12" i="3" l="1"/>
  <c r="K12" i="3" s="1"/>
  <c r="G11" i="3"/>
  <c r="F11" i="3" s="1"/>
  <c r="K11" i="3" s="1"/>
  <c r="F13" i="2"/>
  <c r="K13" i="2" s="1"/>
  <c r="G12" i="2"/>
  <c r="J11" i="1"/>
  <c r="J12" i="1"/>
  <c r="G44" i="1"/>
  <c r="F44" i="1" s="1"/>
  <c r="K44" i="1" s="1"/>
  <c r="F15" i="1"/>
  <c r="K15" i="1" s="1"/>
  <c r="G14" i="1"/>
  <c r="G11" i="2" l="1"/>
  <c r="F11" i="2" s="1"/>
  <c r="K11" i="2" s="1"/>
  <c r="F12" i="2"/>
  <c r="K12" i="2" s="1"/>
  <c r="G13" i="1"/>
  <c r="F14" i="1"/>
  <c r="K14" i="1" s="1"/>
  <c r="G11" i="1" l="1"/>
  <c r="F11" i="1" s="1"/>
  <c r="K11" i="1" s="1"/>
  <c r="G12" i="1"/>
  <c r="F12" i="1" s="1"/>
  <c r="K12" i="1" s="1"/>
  <c r="F13" i="1"/>
  <c r="K13" i="1" s="1"/>
</calcChain>
</file>

<file path=xl/sharedStrings.xml><?xml version="1.0" encoding="utf-8"?>
<sst xmlns="http://schemas.openxmlformats.org/spreadsheetml/2006/main" count="396" uniqueCount="208">
  <si>
    <t>CENTRALIZAT</t>
  </si>
  <si>
    <t xml:space="preserve"> Anexa 12</t>
  </si>
  <si>
    <t>Cont de executie - Venituri - Bugetul local</t>
  </si>
  <si>
    <t>Trimestrul: 1, Anul: 2022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</si>
  <si>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</si>
  <si>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</si>
  <si>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</si>
  <si>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</si>
  <si>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</si>
  <si>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</si>
  <si>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</si>
  <si>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</si>
  <si>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</si>
  <si>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</si>
  <si>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</si>
  <si>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</si>
  <si>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</si>
  <si>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</si>
  <si>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</si>
  <si>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</si>
  <si>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</si>
  <si>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</si>
  <si>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</si>
  <si>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</si>
  <si>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</si>
  <si>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</si>
  <si>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</si>
  <si>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</si>
  <si>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</si>
  <si>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</si>
  <si>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</si>
  <si>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</si>
  <si>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</si>
  <si>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</si>
  <si>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</si>
  <si>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</si>
  <si>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</si>
  <si>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</si>
  <si>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</si>
  <si>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</si>
  <si>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</si>
  <si>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</si>
  <si>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</si>
  <si>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</si>
  <si>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</si>
  <si>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</si>
  <si>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</si>
  <si>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</si>
  <si>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</si>
  <si>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</si>
  <si>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</si>
  <si>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</si>
  <si>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</si>
  <si>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</si>
  <si>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</si>
  <si>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</si>
  <si>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</si>
  <si>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</si>
  <si>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</si>
  <si>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</si>
  <si>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</si>
  <si>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</si>
  <si>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</si>
  <si>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</si>
  <si>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</si>
  <si>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</si>
  <si>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</si>
  <si>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</si>
  <si>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</si>
  <si>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</si>
  <si>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</si>
  <si>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</si>
  <si>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</si>
  <si>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</si>
  <si>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</si>
  <si>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</si>
  <si>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</si>
  <si>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</si>
  <si>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</si>
  <si>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</si>
  <si>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</si>
  <si>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</si>
  <si>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</si>
  <si>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</si>
  <si>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</si>
  <si>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</si>
  <si>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</si>
  <si>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</si>
  <si>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</si>
  <si>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</si>
  <si>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</si>
  <si>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</si>
  <si>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</si>
  <si>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</si>
  <si>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</si>
  <si>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</si>
  <si>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</si>
  <si>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46</t>
  </si>
  <si>
    <t>Taxe pe utilizarea bunurilor, autorizarea utilizarii bunurilor sau pe desfasurarea de activitati (cod 16.02.02+16.02.03+16.02.50)</t>
  </si>
  <si>
    <t>16.02</t>
  </si>
  <si>
    <t>47</t>
  </si>
  <si>
    <t>Impozit pe mijloacele de transport  (cod 16.02.02.01+16.02.02.02)</t>
  </si>
  <si>
    <t>16.02.02</t>
  </si>
  <si>
    <t>48</t>
  </si>
  <si>
    <t>Taxa asupra mijloacelor de transport detinute de persoane fizice *)</t>
  </si>
  <si>
    <t>16.02.02.01</t>
  </si>
  <si>
    <t>49</t>
  </si>
  <si>
    <t>Taxa asupra mijloacelor de transport detinute de persoane juridice *)</t>
  </si>
  <si>
    <t>16.02.02.02</t>
  </si>
  <si>
    <t>52</t>
  </si>
  <si>
    <t>A6.  ALTE IMPOZITE SI  TAXE  FISCALE (cod 18.02)</t>
  </si>
  <si>
    <t>00.11</t>
  </si>
  <si>
    <t>53</t>
  </si>
  <si>
    <t>Alte impozite si taxe fiscale (cod 18.02.50)</t>
  </si>
  <si>
    <t>18.02</t>
  </si>
  <si>
    <t>54</t>
  </si>
  <si>
    <t>Alte impozite si taxe</t>
  </si>
  <si>
    <t>18.02.50</t>
  </si>
  <si>
    <t>55</t>
  </si>
  <si>
    <t>C.   VENITURI NEFISCALE (cod 00.13+00.14)</t>
  </si>
  <si>
    <t>00.12</t>
  </si>
  <si>
    <t>56</t>
  </si>
  <si>
    <t>C1.  VENITURI DIN PROPRIETATE  (cod 30.02+31.02)</t>
  </si>
  <si>
    <t>00.13</t>
  </si>
  <si>
    <t>57</t>
  </si>
  <si>
    <t>Venituri din proprietate (cod 30.02.01+30.02.05+30.02.08+30.02.50)</t>
  </si>
  <si>
    <t>30.02</t>
  </si>
  <si>
    <t>60</t>
  </si>
  <si>
    <t>Venituri din concesiuni si inchirieri</t>
  </si>
  <si>
    <t>30.02.05</t>
  </si>
  <si>
    <t>62</t>
  </si>
  <si>
    <t>Alte venituri din concesiuni si inchirieri de catre institutiile publice</t>
  </si>
  <si>
    <t>30.02.05.30</t>
  </si>
  <si>
    <t>69</t>
  </si>
  <si>
    <t>C2.  VANZARI DE BUNURI SI SERVICII (cod 33.02+34.02+35.02+36.02+37.02)</t>
  </si>
  <si>
    <t>00.14</t>
  </si>
  <si>
    <t>84</t>
  </si>
  <si>
    <t>Amenzi, penalitati si confiscari (cod 35.02.01 la 35.02.03+35.02.50)</t>
  </si>
  <si>
    <t>35.02</t>
  </si>
  <si>
    <t>85</t>
  </si>
  <si>
    <t>Venituri din amenzi si alte sanctiuni aplicate potrivit dispozitiilor legale</t>
  </si>
  <si>
    <t>35.02.01</t>
  </si>
  <si>
    <t>86</t>
  </si>
  <si>
    <t>Venituri din amenzi şi alte sancţiuni aplicate de către alte instituţii de specialitate</t>
  </si>
  <si>
    <t>35.02.01.02</t>
  </si>
  <si>
    <t>87</t>
  </si>
  <si>
    <t>Penalitati pentru nedepunerea sau depunerea cu intirziere a declaratiei de impozite si taxe</t>
  </si>
  <si>
    <t>35.02.02</t>
  </si>
  <si>
    <t>91</t>
  </si>
  <si>
    <t>Diverse venituri (cod 36.02.01+36.02.05+36.02.06+36.02.07+36.02.11+36.02.50)</t>
  </si>
  <si>
    <t>36.02</t>
  </si>
  <si>
    <t>106</t>
  </si>
  <si>
    <t>Alte venituri</t>
  </si>
  <si>
    <t>36.02.50</t>
  </si>
  <si>
    <t>109</t>
  </si>
  <si>
    <t>Vărsăminte din secţiunea de funcţionare pentru finanţarea secţiunii de dezvoltare a bugetului local (cu semnul minus)</t>
  </si>
  <si>
    <t>37.02.03</t>
  </si>
  <si>
    <t>110</t>
  </si>
  <si>
    <t>Vărsăminte din secţiunea de funcţionare</t>
  </si>
  <si>
    <t>37.02.04</t>
  </si>
  <si>
    <t>136</t>
  </si>
  <si>
    <t>IV.  SUBVENTII (cod 00.18)</t>
  </si>
  <si>
    <t>00.17</t>
  </si>
  <si>
    <t>137</t>
  </si>
  <si>
    <t>SUBVENTII DE LA ALTE NIVELE ALE ADMINISTRATIEI PUBLICE (cod 42.02+43.02)</t>
  </si>
  <si>
    <t>00.18</t>
  </si>
  <si>
    <t>138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</si>
  <si>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</si>
  <si>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</si>
  <si>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172</t>
  </si>
  <si>
    <t>Subventii pentru acordarea ajutorului pentru incalzirea locuintei si a suplimentului de energie alocate pentru consumul de combustibili solizi si/sau petrolieri</t>
  </si>
  <si>
    <t>42.02.34</t>
  </si>
  <si>
    <t>ORDONATOR DE CREDITE,</t>
  </si>
  <si>
    <t>BUJOR MONA</t>
  </si>
  <si>
    <t>.</t>
  </si>
  <si>
    <t>CONTABIL,</t>
  </si>
  <si>
    <t>CIOVNICU DORA SORINA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</si>
  <si>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</si>
  <si>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</si>
  <si>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</si>
  <si>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</si>
  <si>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</si>
  <si>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</si>
  <si>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</si>
  <si>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</si>
  <si>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44</t>
  </si>
  <si>
    <t>45</t>
  </si>
  <si>
    <t>50</t>
  </si>
  <si>
    <t>51</t>
  </si>
  <si>
    <t>58</t>
  </si>
  <si>
    <t>67</t>
  </si>
  <si>
    <t>82</t>
  </si>
  <si>
    <t>83</t>
  </si>
  <si>
    <t>89</t>
  </si>
  <si>
    <t>98</t>
  </si>
  <si>
    <t>99</t>
  </si>
  <si>
    <t>Transferuri voluntare,  altele decat subventiile (cod 37.02.01+37.02.50)</t>
  </si>
  <si>
    <t>37.02</t>
  </si>
  <si>
    <t>101</t>
  </si>
  <si>
    <t>114</t>
  </si>
  <si>
    <t>115</t>
  </si>
  <si>
    <t>116</t>
  </si>
  <si>
    <t>121</t>
  </si>
  <si>
    <t>Cont de executie - Venituri - Bugetul local - sectiunea dezvoltare</t>
  </si>
  <si>
    <t>VENITURILE SECŢIUNII DE DEZVOLTARE - TOTAL</t>
  </si>
  <si>
    <t>7</t>
  </si>
  <si>
    <t>17</t>
  </si>
  <si>
    <t>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</si>
</sst>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D69B17-7D0F-4950-AF35-86BD63BBC9B6}">
  <dimension ref="A1:T125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D13+D58</f>
        <v>6004396</v>
      </c>
      <c r="E11" s="11">
        <f>E13+E58</f>
        <v>1701476</v>
      </c>
      <c r="F11" s="11">
        <f>G11+H11</f>
        <v>3570497</v>
      </c>
      <c r="G11" s="11">
        <f>G13+G58</f>
        <v>1494518</v>
      </c>
      <c r="H11" s="11">
        <f>H13+H58</f>
        <v>2075979</v>
      </c>
      <c r="I11" s="11">
        <f>I13+I58</f>
        <v>1581365</v>
      </c>
      <c r="J11" s="11">
        <f>J13+J58</f>
        <v>0</v>
      </c>
      <c r="K11" s="11">
        <f>F11-I11-J11</f>
        <v>1989132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D13-D33</f>
        <v>1315900</v>
      </c>
      <c r="E12" s="11">
        <f>E13-E33</f>
        <v>561980</v>
      </c>
      <c r="F12" s="11">
        <f>G12+H12</f>
        <v>2559241</v>
      </c>
      <c r="G12" s="11">
        <f>G13-G33</f>
        <v>1494518</v>
      </c>
      <c r="H12" s="11">
        <f>H13-H33</f>
        <v>1064723</v>
      </c>
      <c r="I12" s="11">
        <f>I13-I33</f>
        <v>570109</v>
      </c>
      <c r="J12" s="11">
        <f>J13-J33</f>
        <v>0</v>
      </c>
      <c r="K12" s="11">
        <f>F12-I12-J12</f>
        <v>1989132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D14+D44</f>
        <v>5918900</v>
      </c>
      <c r="E13" s="11">
        <f>E14+E44</f>
        <v>1615980</v>
      </c>
      <c r="F13" s="11">
        <f>G13+H13</f>
        <v>3532541</v>
      </c>
      <c r="G13" s="11">
        <f>G14+G44</f>
        <v>1494518</v>
      </c>
      <c r="H13" s="11">
        <f>H14+H44</f>
        <v>2038023</v>
      </c>
      <c r="I13" s="11">
        <f>I14+I44</f>
        <v>1543409</v>
      </c>
      <c r="J13" s="11">
        <f>J14+J44</f>
        <v>0</v>
      </c>
      <c r="K13" s="11">
        <f>F13-I13-J13</f>
        <v>1989132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D15+D22+D32+D41</f>
        <v>5734900</v>
      </c>
      <c r="E14" s="11">
        <f>E15+E22+E32+E41</f>
        <v>1484480</v>
      </c>
      <c r="F14" s="11">
        <f>G14+H14</f>
        <v>2642336</v>
      </c>
      <c r="G14" s="11">
        <f>G15+G22+G32+G41</f>
        <v>1016239</v>
      </c>
      <c r="H14" s="11">
        <f>H15+H22+H32+H41</f>
        <v>1626097</v>
      </c>
      <c r="I14" s="11">
        <f>I15+I22+I32+I41</f>
        <v>1394740</v>
      </c>
      <c r="J14" s="11">
        <f>J15+J22+J32+J41</f>
        <v>0</v>
      </c>
      <c r="K14" s="11">
        <f>F14-I14-J14</f>
        <v>1247596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627000</v>
      </c>
      <c r="E15" s="11">
        <f>+E16</f>
        <v>157000</v>
      </c>
      <c r="F15" s="11">
        <f>G15+H15</f>
        <v>158508</v>
      </c>
      <c r="G15" s="11">
        <f>+G16</f>
        <v>0</v>
      </c>
      <c r="H15" s="11">
        <f>+H16</f>
        <v>158508</v>
      </c>
      <c r="I15" s="11">
        <f>+I16</f>
        <v>158508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627000</v>
      </c>
      <c r="E16" s="11">
        <f>E17+E19</f>
        <v>157000</v>
      </c>
      <c r="F16" s="11">
        <f>G16+H16</f>
        <v>158508</v>
      </c>
      <c r="G16" s="11">
        <f>G17+G19</f>
        <v>0</v>
      </c>
      <c r="H16" s="11">
        <f>H17+H19</f>
        <v>158508</v>
      </c>
      <c r="I16" s="11">
        <f>I17+I19</f>
        <v>158508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0</v>
      </c>
      <c r="E17" s="11">
        <f>+E18</f>
        <v>0</v>
      </c>
      <c r="F17" s="11">
        <f>G17+H17</f>
        <v>458</v>
      </c>
      <c r="G17" s="11">
        <f>+G18</f>
        <v>0</v>
      </c>
      <c r="H17" s="11">
        <f>+H18</f>
        <v>458</v>
      </c>
      <c r="I17" s="11">
        <f>+I18</f>
        <v>458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0</v>
      </c>
      <c r="E18" s="11">
        <v>0</v>
      </c>
      <c r="F18" s="11">
        <f>G18+H18</f>
        <v>458</v>
      </c>
      <c r="G18" s="11">
        <v>0</v>
      </c>
      <c r="H18" s="11">
        <v>458</v>
      </c>
      <c r="I18" s="11">
        <v>458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</f>
        <v>627000</v>
      </c>
      <c r="E19" s="11">
        <f>E20+E21</f>
        <v>157000</v>
      </c>
      <c r="F19" s="11">
        <f>G19+H19</f>
        <v>158050</v>
      </c>
      <c r="G19" s="11">
        <f>G20+G21</f>
        <v>0</v>
      </c>
      <c r="H19" s="11">
        <f>H20+H21</f>
        <v>158050</v>
      </c>
      <c r="I19" s="11">
        <f>I20+I21</f>
        <v>158050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284000</v>
      </c>
      <c r="E20" s="11">
        <v>71000</v>
      </c>
      <c r="F20" s="11">
        <f>G20+H20</f>
        <v>80567</v>
      </c>
      <c r="G20" s="11">
        <v>0</v>
      </c>
      <c r="H20" s="11">
        <v>80567</v>
      </c>
      <c r="I20" s="11">
        <v>80567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343000</v>
      </c>
      <c r="E21" s="11">
        <v>86000</v>
      </c>
      <c r="F21" s="11">
        <f>G21+H21</f>
        <v>77483</v>
      </c>
      <c r="G21" s="11">
        <v>0</v>
      </c>
      <c r="H21" s="11">
        <v>77483</v>
      </c>
      <c r="I21" s="11">
        <v>77483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428900</v>
      </c>
      <c r="E22" s="11">
        <f>E23</f>
        <v>211980</v>
      </c>
      <c r="F22" s="11">
        <f>G22+H22</f>
        <v>1266550</v>
      </c>
      <c r="G22" s="11">
        <f>G23</f>
        <v>898652</v>
      </c>
      <c r="H22" s="11">
        <f>H23</f>
        <v>367898</v>
      </c>
      <c r="I22" s="11">
        <f>I23</f>
        <v>216371</v>
      </c>
      <c r="J22" s="11">
        <f>J23</f>
        <v>0</v>
      </c>
      <c r="K22" s="11">
        <f>F22-I22-J22</f>
        <v>1050179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D24+D27+D31</f>
        <v>428900</v>
      </c>
      <c r="E23" s="11">
        <f>E24+E27+E31</f>
        <v>211980</v>
      </c>
      <c r="F23" s="11">
        <f>G23+H23</f>
        <v>1266550</v>
      </c>
      <c r="G23" s="11">
        <f>G24+G27+G31</f>
        <v>898652</v>
      </c>
      <c r="H23" s="11">
        <f>H24+H27+H31</f>
        <v>367898</v>
      </c>
      <c r="I23" s="11">
        <f>I24+I27+I31</f>
        <v>216371</v>
      </c>
      <c r="J23" s="11">
        <f>J24+J27+J31</f>
        <v>0</v>
      </c>
      <c r="K23" s="11">
        <f>F23-I23-J23</f>
        <v>1050179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D25+D26</f>
        <v>75500</v>
      </c>
      <c r="E24" s="11">
        <f>E25+E26</f>
        <v>41000</v>
      </c>
      <c r="F24" s="11">
        <f>G24+H24</f>
        <v>136812</v>
      </c>
      <c r="G24" s="11">
        <f>G25+G26</f>
        <v>69283</v>
      </c>
      <c r="H24" s="11">
        <f>H25+H26</f>
        <v>67529</v>
      </c>
      <c r="I24" s="11">
        <f>I25+I26</f>
        <v>43930</v>
      </c>
      <c r="J24" s="11">
        <f>J25+J26</f>
        <v>0</v>
      </c>
      <c r="K24" s="11">
        <f>F24-I24-J24</f>
        <v>92882</v>
      </c>
    </row>
    <row r="25" spans="1:11" s="6" customFormat="1" x14ac:dyDescent="0.25">
      <c r="A25" s="10" t="s">
        <v>61</v>
      </c>
      <c r="B25" s="10" t="s">
        <v>62</v>
      </c>
      <c r="C25" s="10" t="s">
        <v>63</v>
      </c>
      <c r="D25" s="11">
        <v>74000</v>
      </c>
      <c r="E25" s="11">
        <v>40000</v>
      </c>
      <c r="F25" s="11">
        <f>G25+H25</f>
        <v>135693</v>
      </c>
      <c r="G25" s="11">
        <v>69103</v>
      </c>
      <c r="H25" s="11">
        <v>66590</v>
      </c>
      <c r="I25" s="11">
        <v>42891</v>
      </c>
      <c r="J25" s="11">
        <v>0</v>
      </c>
      <c r="K25" s="11">
        <f>F25-I25-J25</f>
        <v>92802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1500</v>
      </c>
      <c r="E26" s="11">
        <v>1000</v>
      </c>
      <c r="F26" s="11">
        <f>G26+H26</f>
        <v>1119</v>
      </c>
      <c r="G26" s="11">
        <v>180</v>
      </c>
      <c r="H26" s="11">
        <v>939</v>
      </c>
      <c r="I26" s="11">
        <v>1039</v>
      </c>
      <c r="J26" s="11">
        <v>0</v>
      </c>
      <c r="K26" s="11">
        <f>F26-I26-J26</f>
        <v>80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D28+D29+D30</f>
        <v>351400</v>
      </c>
      <c r="E27" s="11">
        <f>E28+E29+E30</f>
        <v>169550</v>
      </c>
      <c r="F27" s="11">
        <f>G27+H27</f>
        <v>1124998</v>
      </c>
      <c r="G27" s="11">
        <f>G28+G29+G30</f>
        <v>827840</v>
      </c>
      <c r="H27" s="11">
        <f>H28+H29+H30</f>
        <v>297158</v>
      </c>
      <c r="I27" s="11">
        <f>I28+I29+I30</f>
        <v>169131</v>
      </c>
      <c r="J27" s="11">
        <f>J28+J29+J30</f>
        <v>0</v>
      </c>
      <c r="K27" s="11">
        <f>F27-I27-J27</f>
        <v>955867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v>100000</v>
      </c>
      <c r="E28" s="11">
        <v>43000</v>
      </c>
      <c r="F28" s="11">
        <f>G28+H28</f>
        <v>279638</v>
      </c>
      <c r="G28" s="11">
        <v>199785</v>
      </c>
      <c r="H28" s="11">
        <v>79853</v>
      </c>
      <c r="I28" s="11">
        <v>48795</v>
      </c>
      <c r="J28" s="11">
        <v>0</v>
      </c>
      <c r="K28" s="11">
        <f>F28-I28-J28</f>
        <v>230843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1000</v>
      </c>
      <c r="E29" s="11">
        <v>550</v>
      </c>
      <c r="F29" s="11">
        <f>G29+H29</f>
        <v>216</v>
      </c>
      <c r="G29" s="11">
        <v>11</v>
      </c>
      <c r="H29" s="11">
        <v>205</v>
      </c>
      <c r="I29" s="11">
        <v>129</v>
      </c>
      <c r="J29" s="11">
        <v>0</v>
      </c>
      <c r="K29" s="11">
        <f>F29-I29-J29</f>
        <v>87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250400</v>
      </c>
      <c r="E30" s="11">
        <v>126000</v>
      </c>
      <c r="F30" s="11">
        <f>G30+H30</f>
        <v>845144</v>
      </c>
      <c r="G30" s="11">
        <v>628044</v>
      </c>
      <c r="H30" s="11">
        <v>217100</v>
      </c>
      <c r="I30" s="11">
        <v>120207</v>
      </c>
      <c r="J30" s="11">
        <v>0</v>
      </c>
      <c r="K30" s="11">
        <f>F30-I30-J30</f>
        <v>724937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2000</v>
      </c>
      <c r="E31" s="11">
        <v>1430</v>
      </c>
      <c r="F31" s="11">
        <f>G31+H31</f>
        <v>4740</v>
      </c>
      <c r="G31" s="11">
        <v>1529</v>
      </c>
      <c r="H31" s="11">
        <v>3211</v>
      </c>
      <c r="I31" s="11">
        <v>3310</v>
      </c>
      <c r="J31" s="11">
        <v>0</v>
      </c>
      <c r="K31" s="11">
        <f>F31-I31-J31</f>
        <v>1430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D33+D37</f>
        <v>4679000</v>
      </c>
      <c r="E32" s="11">
        <f>E33+E37</f>
        <v>1115500</v>
      </c>
      <c r="F32" s="11">
        <f>G32+H32</f>
        <v>1213093</v>
      </c>
      <c r="G32" s="11">
        <f>G33+G37</f>
        <v>115210</v>
      </c>
      <c r="H32" s="11">
        <f>H33+H37</f>
        <v>1097883</v>
      </c>
      <c r="I32" s="11">
        <f>I33+I37</f>
        <v>1019861</v>
      </c>
      <c r="J32" s="11">
        <f>J33+J37</f>
        <v>0</v>
      </c>
      <c r="K32" s="11">
        <f>F32-I32-J32</f>
        <v>193232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+D34+D35+D36</f>
        <v>4603000</v>
      </c>
      <c r="E33" s="11">
        <f>+E34+E35+E36</f>
        <v>1054000</v>
      </c>
      <c r="F33" s="11">
        <f>G33+H33</f>
        <v>973300</v>
      </c>
      <c r="G33" s="11">
        <f>+G34+G35+G36</f>
        <v>0</v>
      </c>
      <c r="H33" s="11">
        <f>+H34+H35+H36</f>
        <v>973300</v>
      </c>
      <c r="I33" s="11">
        <f>+I34+I35+I36</f>
        <v>973300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88</v>
      </c>
      <c r="B34" s="10" t="s">
        <v>89</v>
      </c>
      <c r="C34" s="10" t="s">
        <v>90</v>
      </c>
      <c r="D34" s="11">
        <v>2265000</v>
      </c>
      <c r="E34" s="11">
        <v>480000</v>
      </c>
      <c r="F34" s="11">
        <f>G34+H34</f>
        <v>410300</v>
      </c>
      <c r="G34" s="11">
        <v>0</v>
      </c>
      <c r="H34" s="11">
        <v>410300</v>
      </c>
      <c r="I34" s="11">
        <v>410300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25000</v>
      </c>
      <c r="E35" s="11">
        <v>9000</v>
      </c>
      <c r="F35" s="11">
        <f>G35+H35</f>
        <v>0</v>
      </c>
      <c r="G35" s="11">
        <v>0</v>
      </c>
      <c r="H35" s="11">
        <v>0</v>
      </c>
      <c r="I35" s="11">
        <v>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2313000</v>
      </c>
      <c r="E36" s="11">
        <v>565000</v>
      </c>
      <c r="F36" s="11">
        <f>G36+H36</f>
        <v>563000</v>
      </c>
      <c r="G36" s="11">
        <v>0</v>
      </c>
      <c r="H36" s="11">
        <v>563000</v>
      </c>
      <c r="I36" s="11">
        <v>563000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97</v>
      </c>
      <c r="B37" s="10" t="s">
        <v>98</v>
      </c>
      <c r="C37" s="10" t="s">
        <v>99</v>
      </c>
      <c r="D37" s="11">
        <f>D38</f>
        <v>76000</v>
      </c>
      <c r="E37" s="11">
        <f>E38</f>
        <v>61500</v>
      </c>
      <c r="F37" s="11">
        <f>G37+H37</f>
        <v>239793</v>
      </c>
      <c r="G37" s="11">
        <f>G38</f>
        <v>115210</v>
      </c>
      <c r="H37" s="11">
        <f>H38</f>
        <v>124583</v>
      </c>
      <c r="I37" s="11">
        <f>I38</f>
        <v>46561</v>
      </c>
      <c r="J37" s="11">
        <f>J38</f>
        <v>0</v>
      </c>
      <c r="K37" s="11">
        <f>F37-I37-J37</f>
        <v>193232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f>D39+D40</f>
        <v>76000</v>
      </c>
      <c r="E38" s="11">
        <f>E39+E40</f>
        <v>61500</v>
      </c>
      <c r="F38" s="11">
        <f>G38+H38</f>
        <v>239793</v>
      </c>
      <c r="G38" s="11">
        <f>G39+G40</f>
        <v>115210</v>
      </c>
      <c r="H38" s="11">
        <f>H39+H40</f>
        <v>124583</v>
      </c>
      <c r="I38" s="11">
        <f>I39+I40</f>
        <v>46561</v>
      </c>
      <c r="J38" s="11">
        <f>J39+J40</f>
        <v>0</v>
      </c>
      <c r="K38" s="11">
        <f>F38-I38-J38</f>
        <v>193232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72000</v>
      </c>
      <c r="E39" s="11">
        <v>60000</v>
      </c>
      <c r="F39" s="11">
        <f>G39+H39</f>
        <v>228468</v>
      </c>
      <c r="G39" s="11">
        <v>111624</v>
      </c>
      <c r="H39" s="11">
        <v>116844</v>
      </c>
      <c r="I39" s="11">
        <v>45580</v>
      </c>
      <c r="J39" s="11">
        <v>0</v>
      </c>
      <c r="K39" s="11">
        <f>F39-I39-J39</f>
        <v>182888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4000</v>
      </c>
      <c r="E40" s="11">
        <v>1500</v>
      </c>
      <c r="F40" s="11">
        <f>G40+H40</f>
        <v>11325</v>
      </c>
      <c r="G40" s="11">
        <v>3586</v>
      </c>
      <c r="H40" s="11">
        <v>7739</v>
      </c>
      <c r="I40" s="11">
        <v>981</v>
      </c>
      <c r="J40" s="11">
        <v>0</v>
      </c>
      <c r="K40" s="11">
        <f>F40-I40-J40</f>
        <v>10344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f>D42</f>
        <v>0</v>
      </c>
      <c r="E41" s="11">
        <f>E42</f>
        <v>0</v>
      </c>
      <c r="F41" s="11">
        <f>G41+H41</f>
        <v>4185</v>
      </c>
      <c r="G41" s="11">
        <f>G42</f>
        <v>2377</v>
      </c>
      <c r="H41" s="11">
        <f>H42</f>
        <v>1808</v>
      </c>
      <c r="I41" s="11">
        <f>I42</f>
        <v>0</v>
      </c>
      <c r="J41" s="11">
        <f>J42</f>
        <v>0</v>
      </c>
      <c r="K41" s="11">
        <f>F41-I41-J41</f>
        <v>4185</v>
      </c>
    </row>
    <row r="42" spans="1:11" s="6" customFormat="1" x14ac:dyDescent="0.25">
      <c r="A42" s="10" t="s">
        <v>112</v>
      </c>
      <c r="B42" s="10" t="s">
        <v>113</v>
      </c>
      <c r="C42" s="10" t="s">
        <v>114</v>
      </c>
      <c r="D42" s="11">
        <f>D43</f>
        <v>0</v>
      </c>
      <c r="E42" s="11">
        <f>E43</f>
        <v>0</v>
      </c>
      <c r="F42" s="11">
        <f>G42+H42</f>
        <v>4185</v>
      </c>
      <c r="G42" s="11">
        <f>G43</f>
        <v>2377</v>
      </c>
      <c r="H42" s="11">
        <f>H43</f>
        <v>1808</v>
      </c>
      <c r="I42" s="11">
        <f>I43</f>
        <v>0</v>
      </c>
      <c r="J42" s="11">
        <f>J43</f>
        <v>0</v>
      </c>
      <c r="K42" s="11">
        <f>F42-I42-J42</f>
        <v>4185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v>0</v>
      </c>
      <c r="E43" s="11">
        <v>0</v>
      </c>
      <c r="F43" s="11">
        <f>G43+H43</f>
        <v>4185</v>
      </c>
      <c r="G43" s="11">
        <v>2377</v>
      </c>
      <c r="H43" s="11">
        <v>1808</v>
      </c>
      <c r="I43" s="11">
        <v>0</v>
      </c>
      <c r="J43" s="11">
        <v>0</v>
      </c>
      <c r="K43" s="11">
        <f>F43-I43-J43</f>
        <v>4185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D45+D49</f>
        <v>184000</v>
      </c>
      <c r="E44" s="11">
        <f>E45+E49</f>
        <v>131500</v>
      </c>
      <c r="F44" s="11">
        <f>G44+H44</f>
        <v>890205</v>
      </c>
      <c r="G44" s="11">
        <f>G45+G49</f>
        <v>478279</v>
      </c>
      <c r="H44" s="11">
        <f>H45+H49</f>
        <v>411926</v>
      </c>
      <c r="I44" s="11">
        <f>I45+I49</f>
        <v>148669</v>
      </c>
      <c r="J44" s="11">
        <f>J45+J49</f>
        <v>0</v>
      </c>
      <c r="K44" s="11">
        <f>F44-I44-J44</f>
        <v>741536</v>
      </c>
    </row>
    <row r="45" spans="1:11" s="6" customFormat="1" ht="22.5" x14ac:dyDescent="0.25">
      <c r="A45" s="10" t="s">
        <v>121</v>
      </c>
      <c r="B45" s="10" t="s">
        <v>122</v>
      </c>
      <c r="C45" s="10" t="s">
        <v>123</v>
      </c>
      <c r="D45" s="11">
        <f>D46</f>
        <v>18000</v>
      </c>
      <c r="E45" s="11">
        <f>E46</f>
        <v>5000</v>
      </c>
      <c r="F45" s="11">
        <f>G45+H45</f>
        <v>93324</v>
      </c>
      <c r="G45" s="11">
        <f>G46</f>
        <v>27200</v>
      </c>
      <c r="H45" s="11">
        <f>H46</f>
        <v>66124</v>
      </c>
      <c r="I45" s="11">
        <f>I46</f>
        <v>32393</v>
      </c>
      <c r="J45" s="11">
        <f>J46</f>
        <v>0</v>
      </c>
      <c r="K45" s="11">
        <f>F45-I45-J45</f>
        <v>60931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+D47</f>
        <v>18000</v>
      </c>
      <c r="E46" s="11">
        <f>+E47</f>
        <v>5000</v>
      </c>
      <c r="F46" s="11">
        <f>G46+H46</f>
        <v>93324</v>
      </c>
      <c r="G46" s="11">
        <f>+G47</f>
        <v>27200</v>
      </c>
      <c r="H46" s="11">
        <f>+H47</f>
        <v>66124</v>
      </c>
      <c r="I46" s="11">
        <f>+I47</f>
        <v>32393</v>
      </c>
      <c r="J46" s="11">
        <f>+J47</f>
        <v>0</v>
      </c>
      <c r="K46" s="11">
        <f>F46-I46-J46</f>
        <v>60931</v>
      </c>
    </row>
    <row r="47" spans="1:11" s="6" customFormat="1" x14ac:dyDescent="0.25">
      <c r="A47" s="10" t="s">
        <v>127</v>
      </c>
      <c r="B47" s="10" t="s">
        <v>128</v>
      </c>
      <c r="C47" s="10" t="s">
        <v>129</v>
      </c>
      <c r="D47" s="11">
        <f>+D48</f>
        <v>18000</v>
      </c>
      <c r="E47" s="11">
        <f>+E48</f>
        <v>5000</v>
      </c>
      <c r="F47" s="11">
        <f>G47+H47</f>
        <v>93324</v>
      </c>
      <c r="G47" s="11">
        <f>+G48</f>
        <v>27200</v>
      </c>
      <c r="H47" s="11">
        <f>+H48</f>
        <v>66124</v>
      </c>
      <c r="I47" s="11">
        <f>+I48</f>
        <v>32393</v>
      </c>
      <c r="J47" s="11">
        <f>+J48</f>
        <v>0</v>
      </c>
      <c r="K47" s="11">
        <f>F47-I47-J47</f>
        <v>60931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v>18000</v>
      </c>
      <c r="E48" s="11">
        <v>5000</v>
      </c>
      <c r="F48" s="11">
        <f>G48+H48</f>
        <v>93324</v>
      </c>
      <c r="G48" s="11">
        <v>27200</v>
      </c>
      <c r="H48" s="11">
        <v>66124</v>
      </c>
      <c r="I48" s="11">
        <v>32393</v>
      </c>
      <c r="J48" s="11">
        <v>0</v>
      </c>
      <c r="K48" s="11">
        <f>F48-I48-J48</f>
        <v>60931</v>
      </c>
    </row>
    <row r="49" spans="1:12" s="6" customFormat="1" ht="22.5" x14ac:dyDescent="0.25">
      <c r="A49" s="10" t="s">
        <v>133</v>
      </c>
      <c r="B49" s="10" t="s">
        <v>134</v>
      </c>
      <c r="C49" s="10" t="s">
        <v>135</v>
      </c>
      <c r="D49" s="11">
        <f>+D50+D54</f>
        <v>166000</v>
      </c>
      <c r="E49" s="11">
        <f>+E50+E54</f>
        <v>126500</v>
      </c>
      <c r="F49" s="11">
        <f>G49+H49</f>
        <v>796881</v>
      </c>
      <c r="G49" s="11">
        <f>+G50+G54</f>
        <v>451079</v>
      </c>
      <c r="H49" s="11">
        <f>+H50+H54</f>
        <v>345802</v>
      </c>
      <c r="I49" s="11">
        <f>+I50+I54</f>
        <v>116276</v>
      </c>
      <c r="J49" s="11">
        <f>+J50+J54</f>
        <v>0</v>
      </c>
      <c r="K49" s="11">
        <f>F49-I49-J49</f>
        <v>680605</v>
      </c>
    </row>
    <row r="50" spans="1:12" s="6" customFormat="1" ht="22.5" x14ac:dyDescent="0.25">
      <c r="A50" s="10" t="s">
        <v>136</v>
      </c>
      <c r="B50" s="10" t="s">
        <v>137</v>
      </c>
      <c r="C50" s="10" t="s">
        <v>138</v>
      </c>
      <c r="D50" s="11">
        <f>D51+D53</f>
        <v>50000</v>
      </c>
      <c r="E50" s="11">
        <f>E51+E53</f>
        <v>26500</v>
      </c>
      <c r="F50" s="11">
        <f>G50+H50</f>
        <v>459671</v>
      </c>
      <c r="G50" s="11">
        <f>G51+G53</f>
        <v>391868</v>
      </c>
      <c r="H50" s="11">
        <f>H51+H53</f>
        <v>67803</v>
      </c>
      <c r="I50" s="11">
        <f>I51+I53</f>
        <v>35490</v>
      </c>
      <c r="J50" s="11">
        <f>J51+J53</f>
        <v>0</v>
      </c>
      <c r="K50" s="11">
        <f>F50-I50-J50</f>
        <v>424181</v>
      </c>
    </row>
    <row r="51" spans="1:12" s="6" customFormat="1" ht="22.5" x14ac:dyDescent="0.25">
      <c r="A51" s="10" t="s">
        <v>139</v>
      </c>
      <c r="B51" s="10" t="s">
        <v>140</v>
      </c>
      <c r="C51" s="10" t="s">
        <v>141</v>
      </c>
      <c r="D51" s="11">
        <f>D52</f>
        <v>50000</v>
      </c>
      <c r="E51" s="11">
        <f>E52</f>
        <v>26500</v>
      </c>
      <c r="F51" s="11">
        <f>G51+H51</f>
        <v>455082</v>
      </c>
      <c r="G51" s="11">
        <f>G52</f>
        <v>391868</v>
      </c>
      <c r="H51" s="11">
        <f>H52</f>
        <v>63214</v>
      </c>
      <c r="I51" s="11">
        <f>I52</f>
        <v>30901</v>
      </c>
      <c r="J51" s="11">
        <f>J52</f>
        <v>0</v>
      </c>
      <c r="K51" s="11">
        <f>F51-I51-J51</f>
        <v>424181</v>
      </c>
    </row>
    <row r="52" spans="1:12" s="6" customFormat="1" ht="22.5" x14ac:dyDescent="0.25">
      <c r="A52" s="10" t="s">
        <v>142</v>
      </c>
      <c r="B52" s="10" t="s">
        <v>143</v>
      </c>
      <c r="C52" s="10" t="s">
        <v>144</v>
      </c>
      <c r="D52" s="11">
        <v>50000</v>
      </c>
      <c r="E52" s="11">
        <v>26500</v>
      </c>
      <c r="F52" s="11">
        <f>G52+H52</f>
        <v>455082</v>
      </c>
      <c r="G52" s="11">
        <v>391868</v>
      </c>
      <c r="H52" s="11">
        <v>63214</v>
      </c>
      <c r="I52" s="11">
        <v>30901</v>
      </c>
      <c r="J52" s="11">
        <v>0</v>
      </c>
      <c r="K52" s="11">
        <f>F52-I52-J52</f>
        <v>424181</v>
      </c>
    </row>
    <row r="53" spans="1:12" s="6" customFormat="1" ht="22.5" x14ac:dyDescent="0.25">
      <c r="A53" s="10" t="s">
        <v>145</v>
      </c>
      <c r="B53" s="10" t="s">
        <v>146</v>
      </c>
      <c r="C53" s="10" t="s">
        <v>147</v>
      </c>
      <c r="D53" s="11">
        <v>0</v>
      </c>
      <c r="E53" s="11">
        <v>0</v>
      </c>
      <c r="F53" s="11">
        <f>G53+H53</f>
        <v>4589</v>
      </c>
      <c r="G53" s="11">
        <v>0</v>
      </c>
      <c r="H53" s="11">
        <v>4589</v>
      </c>
      <c r="I53" s="11">
        <v>4589</v>
      </c>
      <c r="J53" s="11">
        <v>0</v>
      </c>
      <c r="K53" s="11">
        <f>F53-I53-J53</f>
        <v>0</v>
      </c>
    </row>
    <row r="54" spans="1:12" s="6" customFormat="1" ht="33" x14ac:dyDescent="0.25">
      <c r="A54" s="10" t="s">
        <v>148</v>
      </c>
      <c r="B54" s="10" t="s">
        <v>149</v>
      </c>
      <c r="C54" s="10" t="s">
        <v>150</v>
      </c>
      <c r="D54" s="11">
        <f>+D55</f>
        <v>116000</v>
      </c>
      <c r="E54" s="11">
        <f>+E55</f>
        <v>100000</v>
      </c>
      <c r="F54" s="11">
        <f>G54+H54</f>
        <v>337210</v>
      </c>
      <c r="G54" s="11">
        <f>+G55</f>
        <v>59211</v>
      </c>
      <c r="H54" s="11">
        <f>+H55</f>
        <v>277999</v>
      </c>
      <c r="I54" s="11">
        <f>+I55</f>
        <v>80786</v>
      </c>
      <c r="J54" s="11">
        <f>+J55</f>
        <v>0</v>
      </c>
      <c r="K54" s="11">
        <f>F54-I54-J54</f>
        <v>256424</v>
      </c>
    </row>
    <row r="55" spans="1:12" s="6" customFormat="1" x14ac:dyDescent="0.25">
      <c r="A55" s="10" t="s">
        <v>151</v>
      </c>
      <c r="B55" s="10" t="s">
        <v>152</v>
      </c>
      <c r="C55" s="10" t="s">
        <v>153</v>
      </c>
      <c r="D55" s="11">
        <v>116000</v>
      </c>
      <c r="E55" s="11">
        <v>100000</v>
      </c>
      <c r="F55" s="11">
        <f>G55+H55</f>
        <v>337210</v>
      </c>
      <c r="G55" s="11">
        <v>59211</v>
      </c>
      <c r="H55" s="11">
        <v>277999</v>
      </c>
      <c r="I55" s="11">
        <v>80786</v>
      </c>
      <c r="J55" s="11">
        <v>0</v>
      </c>
      <c r="K55" s="11">
        <f>F55-I55-J55</f>
        <v>256424</v>
      </c>
    </row>
    <row r="56" spans="1:12" s="6" customFormat="1" ht="33" x14ac:dyDescent="0.25">
      <c r="A56" s="10" t="s">
        <v>154</v>
      </c>
      <c r="B56" s="10" t="s">
        <v>155</v>
      </c>
      <c r="C56" s="10" t="s">
        <v>156</v>
      </c>
      <c r="D56" s="11">
        <v>-96600</v>
      </c>
      <c r="E56" s="11">
        <v>-50600</v>
      </c>
      <c r="F56" s="11">
        <f>G56+H56</f>
        <v>-15576</v>
      </c>
      <c r="G56" s="11">
        <v>0</v>
      </c>
      <c r="H56" s="11">
        <v>-15576</v>
      </c>
      <c r="I56" s="11">
        <v>-15576</v>
      </c>
      <c r="J56" s="11">
        <v>0</v>
      </c>
      <c r="K56" s="11">
        <f>F56-I56-J56</f>
        <v>0</v>
      </c>
    </row>
    <row r="57" spans="1:12" s="6" customFormat="1" x14ac:dyDescent="0.25">
      <c r="A57" s="10" t="s">
        <v>157</v>
      </c>
      <c r="B57" s="10" t="s">
        <v>158</v>
      </c>
      <c r="C57" s="10" t="s">
        <v>159</v>
      </c>
      <c r="D57" s="11">
        <v>96600</v>
      </c>
      <c r="E57" s="11">
        <v>50600</v>
      </c>
      <c r="F57" s="11">
        <f>G57+H57</f>
        <v>15576</v>
      </c>
      <c r="G57" s="11">
        <v>0</v>
      </c>
      <c r="H57" s="11">
        <v>15576</v>
      </c>
      <c r="I57" s="11">
        <v>15576</v>
      </c>
      <c r="J57" s="11">
        <v>0</v>
      </c>
      <c r="K57" s="11">
        <f>F57-I57-J57</f>
        <v>0</v>
      </c>
    </row>
    <row r="58" spans="1:12" s="6" customFormat="1" x14ac:dyDescent="0.25">
      <c r="A58" s="10" t="s">
        <v>160</v>
      </c>
      <c r="B58" s="10" t="s">
        <v>161</v>
      </c>
      <c r="C58" s="10" t="s">
        <v>162</v>
      </c>
      <c r="D58" s="11">
        <f>D59</f>
        <v>85496</v>
      </c>
      <c r="E58" s="11">
        <f>E59</f>
        <v>85496</v>
      </c>
      <c r="F58" s="11">
        <f>G58+H58</f>
        <v>37956</v>
      </c>
      <c r="G58" s="11">
        <f>G59</f>
        <v>0</v>
      </c>
      <c r="H58" s="11">
        <f>H59</f>
        <v>37956</v>
      </c>
      <c r="I58" s="11">
        <f>I59</f>
        <v>37956</v>
      </c>
      <c r="J58" s="11">
        <f>J59</f>
        <v>0</v>
      </c>
      <c r="K58" s="11">
        <f>F58-I58-J58</f>
        <v>0</v>
      </c>
    </row>
    <row r="59" spans="1:12" s="6" customFormat="1" ht="22.5" x14ac:dyDescent="0.25">
      <c r="A59" s="10" t="s">
        <v>163</v>
      </c>
      <c r="B59" s="10" t="s">
        <v>164</v>
      </c>
      <c r="C59" s="10" t="s">
        <v>165</v>
      </c>
      <c r="D59" s="11">
        <f>D60</f>
        <v>85496</v>
      </c>
      <c r="E59" s="11">
        <f>E60</f>
        <v>85496</v>
      </c>
      <c r="F59" s="11">
        <f>G59+H59</f>
        <v>37956</v>
      </c>
      <c r="G59" s="11">
        <f>G60</f>
        <v>0</v>
      </c>
      <c r="H59" s="11">
        <f>H60</f>
        <v>37956</v>
      </c>
      <c r="I59" s="11">
        <f>I60</f>
        <v>37956</v>
      </c>
      <c r="J59" s="11">
        <f>J60</f>
        <v>0</v>
      </c>
      <c r="K59" s="11">
        <f>F59-I59-J59</f>
        <v>0</v>
      </c>
    </row>
    <row r="60" spans="1:12" s="6" customFormat="1" ht="96" x14ac:dyDescent="0.25">
      <c r="A60" s="10" t="s">
        <v>166</v>
      </c>
      <c r="B60" s="10" t="s">
        <v>167</v>
      </c>
      <c r="C60" s="10" t="s">
        <v>168</v>
      </c>
      <c r="D60" s="11">
        <f>+D61</f>
        <v>85496</v>
      </c>
      <c r="E60" s="11">
        <f>+E61</f>
        <v>85496</v>
      </c>
      <c r="F60" s="11">
        <f>G60+H60</f>
        <v>37956</v>
      </c>
      <c r="G60" s="11">
        <f>+G61</f>
        <v>0</v>
      </c>
      <c r="H60" s="11">
        <f>+H61</f>
        <v>37956</v>
      </c>
      <c r="I60" s="11">
        <f>+I61</f>
        <v>37956</v>
      </c>
      <c r="J60" s="11">
        <f>+J61</f>
        <v>0</v>
      </c>
      <c r="K60" s="11">
        <f>F60-I60-J60</f>
        <v>0</v>
      </c>
    </row>
    <row r="61" spans="1:12" s="6" customFormat="1" ht="43.5" x14ac:dyDescent="0.25">
      <c r="A61" s="10" t="s">
        <v>169</v>
      </c>
      <c r="B61" s="10" t="s">
        <v>170</v>
      </c>
      <c r="C61" s="10" t="s">
        <v>171</v>
      </c>
      <c r="D61" s="11">
        <v>85496</v>
      </c>
      <c r="E61" s="11">
        <v>85496</v>
      </c>
      <c r="F61" s="11">
        <f>G61+H61</f>
        <v>37956</v>
      </c>
      <c r="G61" s="11">
        <v>0</v>
      </c>
      <c r="H61" s="11">
        <v>37956</v>
      </c>
      <c r="I61" s="11">
        <v>37956</v>
      </c>
      <c r="J61" s="11">
        <v>0</v>
      </c>
      <c r="K61" s="11">
        <f>F61-I61-J61</f>
        <v>0</v>
      </c>
    </row>
    <row r="62" spans="1:12" s="6" customFormat="1" x14ac:dyDescent="0.25">
      <c r="A62" s="8"/>
      <c r="B62" s="8"/>
      <c r="C62" s="8"/>
      <c r="D62" s="9"/>
      <c r="E62" s="9"/>
      <c r="F62" s="9"/>
      <c r="G62" s="9"/>
      <c r="H62" s="9"/>
      <c r="I62" s="9"/>
      <c r="J62" s="9"/>
      <c r="K62" s="9"/>
    </row>
    <row r="63" spans="1:12" x14ac:dyDescent="0.25">
      <c r="A63" s="13" t="s">
        <v>172</v>
      </c>
      <c r="B63" s="13"/>
      <c r="C63" s="13"/>
      <c r="D63" s="13"/>
      <c r="E63" s="13" t="s">
        <v>174</v>
      </c>
      <c r="F63" s="13"/>
      <c r="G63" s="13"/>
      <c r="H63" s="13"/>
      <c r="I63" s="13" t="s">
        <v>175</v>
      </c>
      <c r="J63" s="13"/>
      <c r="K63" s="13"/>
      <c r="L63" s="13"/>
    </row>
    <row r="64" spans="1:12" x14ac:dyDescent="0.25">
      <c r="A64" s="3" t="s">
        <v>173</v>
      </c>
      <c r="B64" s="3"/>
      <c r="C64" s="3"/>
      <c r="D64" s="3"/>
      <c r="E64" s="3" t="s">
        <v>174</v>
      </c>
      <c r="F64" s="3"/>
      <c r="G64" s="3"/>
      <c r="H64" s="3"/>
      <c r="I64" s="3" t="s">
        <v>176</v>
      </c>
      <c r="J64" s="3"/>
      <c r="K64" s="3"/>
      <c r="L64" s="3"/>
    </row>
    <row r="125" spans="1:20" x14ac:dyDescent="0.25">
      <c r="A125" s="12"/>
      <c r="B125" s="12"/>
      <c r="C125" s="12"/>
      <c r="D125" s="12"/>
      <c r="I125" s="12"/>
      <c r="J125" s="12"/>
      <c r="K125" s="12"/>
      <c r="L125" s="12"/>
      <c r="Q125" s="12"/>
      <c r="R125" s="12"/>
      <c r="S125" s="12"/>
      <c r="T125" s="12"/>
    </row>
  </sheetData>
  <mergeCells count="22">
    <mergeCell ref="A63:D63"/>
    <mergeCell ref="A64:D64"/>
    <mergeCell ref="E63:H63"/>
    <mergeCell ref="E64:H64"/>
    <mergeCell ref="I63:L63"/>
    <mergeCell ref="I64:L64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EE35DC-4049-4873-B15D-8BFBAFC81E02}">
  <dimension ref="A1:T12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177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178</v>
      </c>
      <c r="C11" s="10" t="s">
        <v>21</v>
      </c>
      <c r="D11" s="11">
        <f>D12+D57</f>
        <v>5907796</v>
      </c>
      <c r="E11" s="11">
        <f>E12+E57</f>
        <v>1650876</v>
      </c>
      <c r="F11" s="11">
        <f>G11+H11</f>
        <v>3554921</v>
      </c>
      <c r="G11" s="11">
        <f>G12+G57</f>
        <v>1494518</v>
      </c>
      <c r="H11" s="11">
        <f>H12+H57</f>
        <v>2060403</v>
      </c>
      <c r="I11" s="11">
        <f>I12+I57</f>
        <v>1565789</v>
      </c>
      <c r="J11" s="11">
        <f>J12+J57</f>
        <v>0</v>
      </c>
      <c r="K11" s="11">
        <f>F11-I11-J11</f>
        <v>1989132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D13+D43</f>
        <v>5822300</v>
      </c>
      <c r="E12" s="11">
        <f>E13+E43</f>
        <v>1565380</v>
      </c>
      <c r="F12" s="11">
        <f>G12+H12</f>
        <v>3516965</v>
      </c>
      <c r="G12" s="11">
        <f>G13+G43</f>
        <v>1494518</v>
      </c>
      <c r="H12" s="11">
        <f>H13+H43</f>
        <v>2022447</v>
      </c>
      <c r="I12" s="11">
        <f>I13+I43</f>
        <v>1527833</v>
      </c>
      <c r="J12" s="11">
        <f>J13+J43</f>
        <v>0</v>
      </c>
      <c r="K12" s="11">
        <f>F12-I12-J12</f>
        <v>1989132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D14+D21+D31+D40</f>
        <v>5734900</v>
      </c>
      <c r="E13" s="11">
        <f>E14+E21+E31+E40</f>
        <v>1484480</v>
      </c>
      <c r="F13" s="11">
        <f>G13+H13</f>
        <v>2642336</v>
      </c>
      <c r="G13" s="11">
        <f>G14+G21+G31+G40</f>
        <v>1016239</v>
      </c>
      <c r="H13" s="11">
        <f>H14+H21+H31+H40</f>
        <v>1626097</v>
      </c>
      <c r="I13" s="11">
        <f>I14+I21+I31+I40</f>
        <v>1394740</v>
      </c>
      <c r="J13" s="11">
        <f>J14+J21+J31+J40</f>
        <v>0</v>
      </c>
      <c r="K13" s="11">
        <f>F13-I13-J13</f>
        <v>1247596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627000</v>
      </c>
      <c r="E14" s="11">
        <f>+E15</f>
        <v>157000</v>
      </c>
      <c r="F14" s="11">
        <f>G14+H14</f>
        <v>158508</v>
      </c>
      <c r="G14" s="11">
        <f>+G15</f>
        <v>0</v>
      </c>
      <c r="H14" s="11">
        <f>+H15</f>
        <v>158508</v>
      </c>
      <c r="I14" s="11">
        <f>+I15</f>
        <v>158508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179</v>
      </c>
      <c r="B15" s="10" t="s">
        <v>35</v>
      </c>
      <c r="C15" s="10" t="s">
        <v>36</v>
      </c>
      <c r="D15" s="11">
        <f>D16+D18</f>
        <v>627000</v>
      </c>
      <c r="E15" s="11">
        <f>E16+E18</f>
        <v>157000</v>
      </c>
      <c r="F15" s="11">
        <f>G15+H15</f>
        <v>158508</v>
      </c>
      <c r="G15" s="11">
        <f>G16+G18</f>
        <v>0</v>
      </c>
      <c r="H15" s="11">
        <f>H16+H18</f>
        <v>158508</v>
      </c>
      <c r="I15" s="11">
        <f>I16+I18</f>
        <v>158508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0</v>
      </c>
      <c r="E16" s="11">
        <f>+E17</f>
        <v>0</v>
      </c>
      <c r="F16" s="11">
        <f>G16+H16</f>
        <v>458</v>
      </c>
      <c r="G16" s="11">
        <f>+G17</f>
        <v>0</v>
      </c>
      <c r="H16" s="11">
        <f>+H17</f>
        <v>458</v>
      </c>
      <c r="I16" s="11">
        <f>+I17</f>
        <v>458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180</v>
      </c>
      <c r="B17" s="10" t="s">
        <v>41</v>
      </c>
      <c r="C17" s="10" t="s">
        <v>42</v>
      </c>
      <c r="D17" s="11">
        <v>0</v>
      </c>
      <c r="E17" s="11">
        <v>0</v>
      </c>
      <c r="F17" s="11">
        <f>G17+H17</f>
        <v>458</v>
      </c>
      <c r="G17" s="11">
        <v>0</v>
      </c>
      <c r="H17" s="11">
        <v>458</v>
      </c>
      <c r="I17" s="11">
        <v>458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</f>
        <v>627000</v>
      </c>
      <c r="E18" s="11">
        <f>E19+E20</f>
        <v>157000</v>
      </c>
      <c r="F18" s="11">
        <f>G18+H18</f>
        <v>158050</v>
      </c>
      <c r="G18" s="11">
        <f>G19+G20</f>
        <v>0</v>
      </c>
      <c r="H18" s="11">
        <f>H19+H20</f>
        <v>158050</v>
      </c>
      <c r="I18" s="11">
        <f>I19+I20</f>
        <v>158050</v>
      </c>
      <c r="J18" s="11">
        <f>J19+J20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284000</v>
      </c>
      <c r="E19" s="11">
        <v>71000</v>
      </c>
      <c r="F19" s="11">
        <f>G19+H19</f>
        <v>80567</v>
      </c>
      <c r="G19" s="11">
        <v>0</v>
      </c>
      <c r="H19" s="11">
        <v>80567</v>
      </c>
      <c r="I19" s="11">
        <v>80567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343000</v>
      </c>
      <c r="E20" s="11">
        <v>86000</v>
      </c>
      <c r="F20" s="11">
        <f>G20+H20</f>
        <v>77483</v>
      </c>
      <c r="G20" s="11">
        <v>0</v>
      </c>
      <c r="H20" s="11">
        <v>77483</v>
      </c>
      <c r="I20" s="11">
        <v>77483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181</v>
      </c>
      <c r="B21" s="10" t="s">
        <v>53</v>
      </c>
      <c r="C21" s="10" t="s">
        <v>54</v>
      </c>
      <c r="D21" s="11">
        <f>D22</f>
        <v>428900</v>
      </c>
      <c r="E21" s="11">
        <f>E22</f>
        <v>211980</v>
      </c>
      <c r="F21" s="11">
        <f>G21+H21</f>
        <v>1266550</v>
      </c>
      <c r="G21" s="11">
        <f>G22</f>
        <v>898652</v>
      </c>
      <c r="H21" s="11">
        <f>H22</f>
        <v>367898</v>
      </c>
      <c r="I21" s="11">
        <f>I22</f>
        <v>216371</v>
      </c>
      <c r="J21" s="11">
        <f>J22</f>
        <v>0</v>
      </c>
      <c r="K21" s="11">
        <f>F21-I21-J21</f>
        <v>1050179</v>
      </c>
    </row>
    <row r="22" spans="1:11" s="6" customFormat="1" ht="22.5" x14ac:dyDescent="0.25">
      <c r="A22" s="10" t="s">
        <v>52</v>
      </c>
      <c r="B22" s="10" t="s">
        <v>56</v>
      </c>
      <c r="C22" s="10" t="s">
        <v>57</v>
      </c>
      <c r="D22" s="11">
        <f>D23+D26+D30</f>
        <v>428900</v>
      </c>
      <c r="E22" s="11">
        <f>E23+E26+E30</f>
        <v>211980</v>
      </c>
      <c r="F22" s="11">
        <f>G22+H22</f>
        <v>1266550</v>
      </c>
      <c r="G22" s="11">
        <f>G23+G26+G30</f>
        <v>898652</v>
      </c>
      <c r="H22" s="11">
        <f>H23+H26+H30</f>
        <v>367898</v>
      </c>
      <c r="I22" s="11">
        <f>I23+I26+I30</f>
        <v>216371</v>
      </c>
      <c r="J22" s="11">
        <f>J23+J26+J30</f>
        <v>0</v>
      </c>
      <c r="K22" s="11">
        <f>F22-I22-J22</f>
        <v>1050179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D24+D25</f>
        <v>75500</v>
      </c>
      <c r="E23" s="11">
        <f>E24+E25</f>
        <v>41000</v>
      </c>
      <c r="F23" s="11">
        <f>G23+H23</f>
        <v>136812</v>
      </c>
      <c r="G23" s="11">
        <f>G24+G25</f>
        <v>69283</v>
      </c>
      <c r="H23" s="11">
        <f>H24+H25</f>
        <v>67529</v>
      </c>
      <c r="I23" s="11">
        <f>I24+I25</f>
        <v>43930</v>
      </c>
      <c r="J23" s="11">
        <f>J24+J25</f>
        <v>0</v>
      </c>
      <c r="K23" s="11">
        <f>F23-I23-J23</f>
        <v>92882</v>
      </c>
    </row>
    <row r="24" spans="1:11" s="6" customFormat="1" x14ac:dyDescent="0.25">
      <c r="A24" s="10" t="s">
        <v>58</v>
      </c>
      <c r="B24" s="10" t="s">
        <v>62</v>
      </c>
      <c r="C24" s="10" t="s">
        <v>63</v>
      </c>
      <c r="D24" s="11">
        <v>74000</v>
      </c>
      <c r="E24" s="11">
        <v>40000</v>
      </c>
      <c r="F24" s="11">
        <f>G24+H24</f>
        <v>135693</v>
      </c>
      <c r="G24" s="11">
        <v>69103</v>
      </c>
      <c r="H24" s="11">
        <v>66590</v>
      </c>
      <c r="I24" s="11">
        <v>42891</v>
      </c>
      <c r="J24" s="11">
        <v>0</v>
      </c>
      <c r="K24" s="11">
        <f>F24-I24-J24</f>
        <v>92802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1500</v>
      </c>
      <c r="E25" s="11">
        <v>1000</v>
      </c>
      <c r="F25" s="11">
        <f>G25+H25</f>
        <v>1119</v>
      </c>
      <c r="G25" s="11">
        <v>180</v>
      </c>
      <c r="H25" s="11">
        <v>939</v>
      </c>
      <c r="I25" s="11">
        <v>1039</v>
      </c>
      <c r="J25" s="11">
        <v>0</v>
      </c>
      <c r="K25" s="11">
        <f>F25-I25-J25</f>
        <v>80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f>D27+D28+D29</f>
        <v>351400</v>
      </c>
      <c r="E26" s="11">
        <f>E27+E28+E29</f>
        <v>169550</v>
      </c>
      <c r="F26" s="11">
        <f>G26+H26</f>
        <v>1124998</v>
      </c>
      <c r="G26" s="11">
        <f>G27+G28+G29</f>
        <v>827840</v>
      </c>
      <c r="H26" s="11">
        <f>H27+H28+H29</f>
        <v>297158</v>
      </c>
      <c r="I26" s="11">
        <f>I27+I28+I29</f>
        <v>169131</v>
      </c>
      <c r="J26" s="11">
        <f>J27+J28+J29</f>
        <v>0</v>
      </c>
      <c r="K26" s="11">
        <f>F26-I26-J26</f>
        <v>955867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v>100000</v>
      </c>
      <c r="E27" s="11">
        <v>43000</v>
      </c>
      <c r="F27" s="11">
        <f>G27+H27</f>
        <v>279638</v>
      </c>
      <c r="G27" s="11">
        <v>199785</v>
      </c>
      <c r="H27" s="11">
        <v>79853</v>
      </c>
      <c r="I27" s="11">
        <v>48795</v>
      </c>
      <c r="J27" s="11">
        <v>0</v>
      </c>
      <c r="K27" s="11">
        <f>F27-I27-J27</f>
        <v>230843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1000</v>
      </c>
      <c r="E28" s="11">
        <v>550</v>
      </c>
      <c r="F28" s="11">
        <f>G28+H28</f>
        <v>216</v>
      </c>
      <c r="G28" s="11">
        <v>11</v>
      </c>
      <c r="H28" s="11">
        <v>205</v>
      </c>
      <c r="I28" s="11">
        <v>129</v>
      </c>
      <c r="J28" s="11">
        <v>0</v>
      </c>
      <c r="K28" s="11">
        <f>F28-I28-J28</f>
        <v>87</v>
      </c>
    </row>
    <row r="29" spans="1:11" s="6" customFormat="1" x14ac:dyDescent="0.25">
      <c r="A29" s="10" t="s">
        <v>73</v>
      </c>
      <c r="B29" s="10" t="s">
        <v>77</v>
      </c>
      <c r="C29" s="10" t="s">
        <v>78</v>
      </c>
      <c r="D29" s="11">
        <v>250400</v>
      </c>
      <c r="E29" s="11">
        <v>126000</v>
      </c>
      <c r="F29" s="11">
        <f>G29+H29</f>
        <v>845144</v>
      </c>
      <c r="G29" s="11">
        <v>628044</v>
      </c>
      <c r="H29" s="11">
        <v>217100</v>
      </c>
      <c r="I29" s="11">
        <v>120207</v>
      </c>
      <c r="J29" s="11">
        <v>0</v>
      </c>
      <c r="K29" s="11">
        <f>F29-I29-J29</f>
        <v>724937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2000</v>
      </c>
      <c r="E30" s="11">
        <v>1430</v>
      </c>
      <c r="F30" s="11">
        <f>G30+H30</f>
        <v>4740</v>
      </c>
      <c r="G30" s="11">
        <v>1529</v>
      </c>
      <c r="H30" s="11">
        <v>3211</v>
      </c>
      <c r="I30" s="11">
        <v>3310</v>
      </c>
      <c r="J30" s="11">
        <v>0</v>
      </c>
      <c r="K30" s="11">
        <f>F30-I30-J30</f>
        <v>1430</v>
      </c>
    </row>
    <row r="31" spans="1:11" s="6" customFormat="1" ht="22.5" x14ac:dyDescent="0.25">
      <c r="A31" s="10" t="s">
        <v>182</v>
      </c>
      <c r="B31" s="10" t="s">
        <v>83</v>
      </c>
      <c r="C31" s="10" t="s">
        <v>84</v>
      </c>
      <c r="D31" s="11">
        <f>D32+D36</f>
        <v>4679000</v>
      </c>
      <c r="E31" s="11">
        <f>E32+E36</f>
        <v>1115500</v>
      </c>
      <c r="F31" s="11">
        <f>G31+H31</f>
        <v>1213093</v>
      </c>
      <c r="G31" s="11">
        <f>G32+G36</f>
        <v>115210</v>
      </c>
      <c r="H31" s="11">
        <f>H32+H36</f>
        <v>1097883</v>
      </c>
      <c r="I31" s="11">
        <f>I32+I36</f>
        <v>1019861</v>
      </c>
      <c r="J31" s="11">
        <f>J32+J36</f>
        <v>0</v>
      </c>
      <c r="K31" s="11">
        <f>F31-I31-J31</f>
        <v>193232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+D33+D34+D35</f>
        <v>4603000</v>
      </c>
      <c r="E32" s="11">
        <f>+E33+E34+E35</f>
        <v>1054000</v>
      </c>
      <c r="F32" s="11">
        <f>G32+H32</f>
        <v>973300</v>
      </c>
      <c r="G32" s="11">
        <f>+G33+G34+G35</f>
        <v>0</v>
      </c>
      <c r="H32" s="11">
        <f>+H33+H34+H35</f>
        <v>973300</v>
      </c>
      <c r="I32" s="11">
        <f>+I33+I34+I35</f>
        <v>973300</v>
      </c>
      <c r="J32" s="11">
        <f>+J33+J34+J35</f>
        <v>0</v>
      </c>
      <c r="K32" s="11">
        <f>F32-I32-J32</f>
        <v>0</v>
      </c>
    </row>
    <row r="33" spans="1:11" s="6" customFormat="1" ht="43.5" x14ac:dyDescent="0.25">
      <c r="A33" s="10" t="s">
        <v>183</v>
      </c>
      <c r="B33" s="10" t="s">
        <v>89</v>
      </c>
      <c r="C33" s="10" t="s">
        <v>90</v>
      </c>
      <c r="D33" s="11">
        <v>2265000</v>
      </c>
      <c r="E33" s="11">
        <v>480000</v>
      </c>
      <c r="F33" s="11">
        <f>G33+H33</f>
        <v>410300</v>
      </c>
      <c r="G33" s="11">
        <v>0</v>
      </c>
      <c r="H33" s="11">
        <v>410300</v>
      </c>
      <c r="I33" s="11">
        <v>410300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184</v>
      </c>
      <c r="B34" s="10" t="s">
        <v>92</v>
      </c>
      <c r="C34" s="10" t="s">
        <v>93</v>
      </c>
      <c r="D34" s="11">
        <v>25000</v>
      </c>
      <c r="E34" s="11">
        <v>9000</v>
      </c>
      <c r="F34" s="11">
        <f>G34+H34</f>
        <v>0</v>
      </c>
      <c r="G34" s="11">
        <v>0</v>
      </c>
      <c r="H34" s="11">
        <v>0</v>
      </c>
      <c r="I34" s="11">
        <v>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95</v>
      </c>
      <c r="C35" s="10" t="s">
        <v>96</v>
      </c>
      <c r="D35" s="11">
        <v>2313000</v>
      </c>
      <c r="E35" s="11">
        <v>565000</v>
      </c>
      <c r="F35" s="11">
        <f>G35+H35</f>
        <v>563000</v>
      </c>
      <c r="G35" s="11">
        <v>0</v>
      </c>
      <c r="H35" s="11">
        <v>563000</v>
      </c>
      <c r="I35" s="11">
        <v>563000</v>
      </c>
      <c r="J35" s="11">
        <v>0</v>
      </c>
      <c r="K35" s="11">
        <f>F35-I35-J35</f>
        <v>0</v>
      </c>
    </row>
    <row r="36" spans="1:11" s="6" customFormat="1" ht="33" x14ac:dyDescent="0.25">
      <c r="A36" s="10" t="s">
        <v>185</v>
      </c>
      <c r="B36" s="10" t="s">
        <v>98</v>
      </c>
      <c r="C36" s="10" t="s">
        <v>99</v>
      </c>
      <c r="D36" s="11">
        <f>D37</f>
        <v>76000</v>
      </c>
      <c r="E36" s="11">
        <f>E37</f>
        <v>61500</v>
      </c>
      <c r="F36" s="11">
        <f>G36+H36</f>
        <v>239793</v>
      </c>
      <c r="G36" s="11">
        <f>G37</f>
        <v>115210</v>
      </c>
      <c r="H36" s="11">
        <f>H37</f>
        <v>124583</v>
      </c>
      <c r="I36" s="11">
        <f>I37</f>
        <v>46561</v>
      </c>
      <c r="J36" s="11">
        <f>J37</f>
        <v>0</v>
      </c>
      <c r="K36" s="11">
        <f>F36-I36-J36</f>
        <v>193232</v>
      </c>
    </row>
    <row r="37" spans="1:11" s="6" customFormat="1" ht="22.5" x14ac:dyDescent="0.25">
      <c r="A37" s="10" t="s">
        <v>186</v>
      </c>
      <c r="B37" s="10" t="s">
        <v>101</v>
      </c>
      <c r="C37" s="10" t="s">
        <v>102</v>
      </c>
      <c r="D37" s="11">
        <f>D38+D39</f>
        <v>76000</v>
      </c>
      <c r="E37" s="11">
        <f>E38+E39</f>
        <v>61500</v>
      </c>
      <c r="F37" s="11">
        <f>G37+H37</f>
        <v>239793</v>
      </c>
      <c r="G37" s="11">
        <f>G38+G39</f>
        <v>115210</v>
      </c>
      <c r="H37" s="11">
        <f>H38+H39</f>
        <v>124583</v>
      </c>
      <c r="I37" s="11">
        <f>I38+I39</f>
        <v>46561</v>
      </c>
      <c r="J37" s="11">
        <f>J38+J39</f>
        <v>0</v>
      </c>
      <c r="K37" s="11">
        <f>F37-I37-J37</f>
        <v>193232</v>
      </c>
    </row>
    <row r="38" spans="1:11" s="6" customFormat="1" ht="22.5" x14ac:dyDescent="0.25">
      <c r="A38" s="10" t="s">
        <v>97</v>
      </c>
      <c r="B38" s="10" t="s">
        <v>104</v>
      </c>
      <c r="C38" s="10" t="s">
        <v>105</v>
      </c>
      <c r="D38" s="11">
        <v>72000</v>
      </c>
      <c r="E38" s="11">
        <v>60000</v>
      </c>
      <c r="F38" s="11">
        <f>G38+H38</f>
        <v>228468</v>
      </c>
      <c r="G38" s="11">
        <v>111624</v>
      </c>
      <c r="H38" s="11">
        <v>116844</v>
      </c>
      <c r="I38" s="11">
        <v>45580</v>
      </c>
      <c r="J38" s="11">
        <v>0</v>
      </c>
      <c r="K38" s="11">
        <f>F38-I38-J38</f>
        <v>182888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4000</v>
      </c>
      <c r="E39" s="11">
        <v>1500</v>
      </c>
      <c r="F39" s="11">
        <f>G39+H39</f>
        <v>11325</v>
      </c>
      <c r="G39" s="11">
        <v>3586</v>
      </c>
      <c r="H39" s="11">
        <v>7739</v>
      </c>
      <c r="I39" s="11">
        <v>981</v>
      </c>
      <c r="J39" s="11">
        <v>0</v>
      </c>
      <c r="K39" s="11">
        <f>F39-I39-J39</f>
        <v>10344</v>
      </c>
    </row>
    <row r="40" spans="1:11" s="6" customFormat="1" ht="22.5" x14ac:dyDescent="0.25">
      <c r="A40" s="10" t="s">
        <v>187</v>
      </c>
      <c r="B40" s="10" t="s">
        <v>110</v>
      </c>
      <c r="C40" s="10" t="s">
        <v>111</v>
      </c>
      <c r="D40" s="11">
        <f>D41</f>
        <v>0</v>
      </c>
      <c r="E40" s="11">
        <f>E41</f>
        <v>0</v>
      </c>
      <c r="F40" s="11">
        <f>G40+H40</f>
        <v>4185</v>
      </c>
      <c r="G40" s="11">
        <f>G41</f>
        <v>2377</v>
      </c>
      <c r="H40" s="11">
        <f>H41</f>
        <v>1808</v>
      </c>
      <c r="I40" s="11">
        <f>I41</f>
        <v>0</v>
      </c>
      <c r="J40" s="11">
        <f>J41</f>
        <v>0</v>
      </c>
      <c r="K40" s="11">
        <f>F40-I40-J40</f>
        <v>4185</v>
      </c>
    </row>
    <row r="41" spans="1:11" s="6" customFormat="1" x14ac:dyDescent="0.25">
      <c r="A41" s="10" t="s">
        <v>188</v>
      </c>
      <c r="B41" s="10" t="s">
        <v>113</v>
      </c>
      <c r="C41" s="10" t="s">
        <v>114</v>
      </c>
      <c r="D41" s="11">
        <f>D42</f>
        <v>0</v>
      </c>
      <c r="E41" s="11">
        <f>E42</f>
        <v>0</v>
      </c>
      <c r="F41" s="11">
        <f>G41+H41</f>
        <v>4185</v>
      </c>
      <c r="G41" s="11">
        <f>G42</f>
        <v>2377</v>
      </c>
      <c r="H41" s="11">
        <f>H42</f>
        <v>1808</v>
      </c>
      <c r="I41" s="11">
        <f>I42</f>
        <v>0</v>
      </c>
      <c r="J41" s="11">
        <f>J42</f>
        <v>0</v>
      </c>
      <c r="K41" s="11">
        <f>F41-I41-J41</f>
        <v>4185</v>
      </c>
    </row>
    <row r="42" spans="1:11" s="6" customFormat="1" x14ac:dyDescent="0.25">
      <c r="A42" s="10" t="s">
        <v>109</v>
      </c>
      <c r="B42" s="10" t="s">
        <v>116</v>
      </c>
      <c r="C42" s="10" t="s">
        <v>117</v>
      </c>
      <c r="D42" s="11">
        <v>0</v>
      </c>
      <c r="E42" s="11">
        <v>0</v>
      </c>
      <c r="F42" s="11">
        <f>G42+H42</f>
        <v>4185</v>
      </c>
      <c r="G42" s="11">
        <v>2377</v>
      </c>
      <c r="H42" s="11">
        <v>1808</v>
      </c>
      <c r="I42" s="11">
        <v>0</v>
      </c>
      <c r="J42" s="11">
        <v>0</v>
      </c>
      <c r="K42" s="11">
        <f>F42-I42-J42</f>
        <v>4185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f>D44+D48</f>
        <v>87400</v>
      </c>
      <c r="E43" s="11">
        <f>E44+E48</f>
        <v>80900</v>
      </c>
      <c r="F43" s="11">
        <f>G43+H43</f>
        <v>874629</v>
      </c>
      <c r="G43" s="11">
        <f>G44+G48</f>
        <v>478279</v>
      </c>
      <c r="H43" s="11">
        <f>H44+H48</f>
        <v>396350</v>
      </c>
      <c r="I43" s="11">
        <f>I44+I48</f>
        <v>133093</v>
      </c>
      <c r="J43" s="11">
        <f>J44+J48</f>
        <v>0</v>
      </c>
      <c r="K43" s="11">
        <f>F43-I43-J43</f>
        <v>741536</v>
      </c>
    </row>
    <row r="44" spans="1:11" s="6" customFormat="1" ht="22.5" x14ac:dyDescent="0.25">
      <c r="A44" s="10" t="s">
        <v>115</v>
      </c>
      <c r="B44" s="10" t="s">
        <v>122</v>
      </c>
      <c r="C44" s="10" t="s">
        <v>123</v>
      </c>
      <c r="D44" s="11">
        <f>D45</f>
        <v>18000</v>
      </c>
      <c r="E44" s="11">
        <f>E45</f>
        <v>5000</v>
      </c>
      <c r="F44" s="11">
        <f>G44+H44</f>
        <v>93324</v>
      </c>
      <c r="G44" s="11">
        <f>G45</f>
        <v>27200</v>
      </c>
      <c r="H44" s="11">
        <f>H45</f>
        <v>66124</v>
      </c>
      <c r="I44" s="11">
        <f>I45</f>
        <v>32393</v>
      </c>
      <c r="J44" s="11">
        <f>J45</f>
        <v>0</v>
      </c>
      <c r="K44" s="11">
        <f>F44-I44-J44</f>
        <v>60931</v>
      </c>
    </row>
    <row r="45" spans="1:11" s="6" customFormat="1" ht="22.5" x14ac:dyDescent="0.25">
      <c r="A45" s="10" t="s">
        <v>118</v>
      </c>
      <c r="B45" s="10" t="s">
        <v>125</v>
      </c>
      <c r="C45" s="10" t="s">
        <v>126</v>
      </c>
      <c r="D45" s="11">
        <f>+D46</f>
        <v>18000</v>
      </c>
      <c r="E45" s="11">
        <f>+E46</f>
        <v>5000</v>
      </c>
      <c r="F45" s="11">
        <f>G45+H45</f>
        <v>93324</v>
      </c>
      <c r="G45" s="11">
        <f>+G46</f>
        <v>27200</v>
      </c>
      <c r="H45" s="11">
        <f>+H46</f>
        <v>66124</v>
      </c>
      <c r="I45" s="11">
        <f>+I46</f>
        <v>32393</v>
      </c>
      <c r="J45" s="11">
        <f>+J46</f>
        <v>0</v>
      </c>
      <c r="K45" s="11">
        <f>F45-I45-J45</f>
        <v>60931</v>
      </c>
    </row>
    <row r="46" spans="1:11" s="6" customFormat="1" x14ac:dyDescent="0.25">
      <c r="A46" s="10" t="s">
        <v>189</v>
      </c>
      <c r="B46" s="10" t="s">
        <v>128</v>
      </c>
      <c r="C46" s="10" t="s">
        <v>129</v>
      </c>
      <c r="D46" s="11">
        <f>+D47</f>
        <v>18000</v>
      </c>
      <c r="E46" s="11">
        <f>+E47</f>
        <v>5000</v>
      </c>
      <c r="F46" s="11">
        <f>G46+H46</f>
        <v>93324</v>
      </c>
      <c r="G46" s="11">
        <f>+G47</f>
        <v>27200</v>
      </c>
      <c r="H46" s="11">
        <f>+H47</f>
        <v>66124</v>
      </c>
      <c r="I46" s="11">
        <f>+I47</f>
        <v>32393</v>
      </c>
      <c r="J46" s="11">
        <f>+J47</f>
        <v>0</v>
      </c>
      <c r="K46" s="11">
        <f>F46-I46-J46</f>
        <v>60931</v>
      </c>
    </row>
    <row r="47" spans="1:11" s="6" customFormat="1" ht="22.5" x14ac:dyDescent="0.25">
      <c r="A47" s="10" t="s">
        <v>127</v>
      </c>
      <c r="B47" s="10" t="s">
        <v>131</v>
      </c>
      <c r="C47" s="10" t="s">
        <v>132</v>
      </c>
      <c r="D47" s="11">
        <v>18000</v>
      </c>
      <c r="E47" s="11">
        <v>5000</v>
      </c>
      <c r="F47" s="11">
        <f>G47+H47</f>
        <v>93324</v>
      </c>
      <c r="G47" s="11">
        <v>27200</v>
      </c>
      <c r="H47" s="11">
        <v>66124</v>
      </c>
      <c r="I47" s="11">
        <v>32393</v>
      </c>
      <c r="J47" s="11">
        <v>0</v>
      </c>
      <c r="K47" s="11">
        <f>F47-I47-J47</f>
        <v>60931</v>
      </c>
    </row>
    <row r="48" spans="1:11" s="6" customFormat="1" ht="22.5" x14ac:dyDescent="0.25">
      <c r="A48" s="10" t="s">
        <v>190</v>
      </c>
      <c r="B48" s="10" t="s">
        <v>134</v>
      </c>
      <c r="C48" s="10" t="s">
        <v>135</v>
      </c>
      <c r="D48" s="11">
        <f>+D49+D53+D55</f>
        <v>69400</v>
      </c>
      <c r="E48" s="11">
        <f>+E49+E53+E55</f>
        <v>75900</v>
      </c>
      <c r="F48" s="11">
        <f>G48+H48</f>
        <v>781305</v>
      </c>
      <c r="G48" s="11">
        <f>+G49+G53+G55</f>
        <v>451079</v>
      </c>
      <c r="H48" s="11">
        <f>+H49+H53+H55</f>
        <v>330226</v>
      </c>
      <c r="I48" s="11">
        <f>+I49+I53+I55</f>
        <v>100700</v>
      </c>
      <c r="J48" s="11">
        <f>+J49+J53+J55</f>
        <v>0</v>
      </c>
      <c r="K48" s="11">
        <f>F48-I48-J48</f>
        <v>680605</v>
      </c>
    </row>
    <row r="49" spans="1:12" s="6" customFormat="1" ht="22.5" x14ac:dyDescent="0.25">
      <c r="A49" s="10" t="s">
        <v>191</v>
      </c>
      <c r="B49" s="10" t="s">
        <v>137</v>
      </c>
      <c r="C49" s="10" t="s">
        <v>138</v>
      </c>
      <c r="D49" s="11">
        <f>D50+D52</f>
        <v>50000</v>
      </c>
      <c r="E49" s="11">
        <f>E50+E52</f>
        <v>26500</v>
      </c>
      <c r="F49" s="11">
        <f>G49+H49</f>
        <v>459671</v>
      </c>
      <c r="G49" s="11">
        <f>G50+G52</f>
        <v>391868</v>
      </c>
      <c r="H49" s="11">
        <f>H50+H52</f>
        <v>67803</v>
      </c>
      <c r="I49" s="11">
        <f>I50+I52</f>
        <v>35490</v>
      </c>
      <c r="J49" s="11">
        <f>J50+J52</f>
        <v>0</v>
      </c>
      <c r="K49" s="11">
        <f>F49-I49-J49</f>
        <v>424181</v>
      </c>
    </row>
    <row r="50" spans="1:12" s="6" customFormat="1" ht="22.5" x14ac:dyDescent="0.25">
      <c r="A50" s="10" t="s">
        <v>192</v>
      </c>
      <c r="B50" s="10" t="s">
        <v>140</v>
      </c>
      <c r="C50" s="10" t="s">
        <v>141</v>
      </c>
      <c r="D50" s="11">
        <f>D51</f>
        <v>50000</v>
      </c>
      <c r="E50" s="11">
        <f>E51</f>
        <v>26500</v>
      </c>
      <c r="F50" s="11">
        <f>G50+H50</f>
        <v>455082</v>
      </c>
      <c r="G50" s="11">
        <f>G51</f>
        <v>391868</v>
      </c>
      <c r="H50" s="11">
        <f>H51</f>
        <v>63214</v>
      </c>
      <c r="I50" s="11">
        <f>I51</f>
        <v>30901</v>
      </c>
      <c r="J50" s="11">
        <f>J51</f>
        <v>0</v>
      </c>
      <c r="K50" s="11">
        <f>F50-I50-J50</f>
        <v>424181</v>
      </c>
    </row>
    <row r="51" spans="1:12" s="6" customFormat="1" ht="22.5" x14ac:dyDescent="0.25">
      <c r="A51" s="10" t="s">
        <v>136</v>
      </c>
      <c r="B51" s="10" t="s">
        <v>143</v>
      </c>
      <c r="C51" s="10" t="s">
        <v>144</v>
      </c>
      <c r="D51" s="11">
        <v>50000</v>
      </c>
      <c r="E51" s="11">
        <v>26500</v>
      </c>
      <c r="F51" s="11">
        <f>G51+H51</f>
        <v>455082</v>
      </c>
      <c r="G51" s="11">
        <v>391868</v>
      </c>
      <c r="H51" s="11">
        <v>63214</v>
      </c>
      <c r="I51" s="11">
        <v>30901</v>
      </c>
      <c r="J51" s="11">
        <v>0</v>
      </c>
      <c r="K51" s="11">
        <f>F51-I51-J51</f>
        <v>424181</v>
      </c>
    </row>
    <row r="52" spans="1:12" s="6" customFormat="1" ht="22.5" x14ac:dyDescent="0.25">
      <c r="A52" s="10" t="s">
        <v>139</v>
      </c>
      <c r="B52" s="10" t="s">
        <v>146</v>
      </c>
      <c r="C52" s="10" t="s">
        <v>147</v>
      </c>
      <c r="D52" s="11">
        <v>0</v>
      </c>
      <c r="E52" s="11">
        <v>0</v>
      </c>
      <c r="F52" s="11">
        <f>G52+H52</f>
        <v>4589</v>
      </c>
      <c r="G52" s="11">
        <v>0</v>
      </c>
      <c r="H52" s="11">
        <v>4589</v>
      </c>
      <c r="I52" s="11">
        <v>4589</v>
      </c>
      <c r="J52" s="11">
        <v>0</v>
      </c>
      <c r="K52" s="11">
        <f>F52-I52-J52</f>
        <v>0</v>
      </c>
    </row>
    <row r="53" spans="1:12" s="6" customFormat="1" ht="33" x14ac:dyDescent="0.25">
      <c r="A53" s="10" t="s">
        <v>193</v>
      </c>
      <c r="B53" s="10" t="s">
        <v>149</v>
      </c>
      <c r="C53" s="10" t="s">
        <v>150</v>
      </c>
      <c r="D53" s="11">
        <f>+D54</f>
        <v>116000</v>
      </c>
      <c r="E53" s="11">
        <f>+E54</f>
        <v>100000</v>
      </c>
      <c r="F53" s="11">
        <f>G53+H53</f>
        <v>337210</v>
      </c>
      <c r="G53" s="11">
        <f>+G54</f>
        <v>59211</v>
      </c>
      <c r="H53" s="11">
        <f>+H54</f>
        <v>277999</v>
      </c>
      <c r="I53" s="11">
        <f>+I54</f>
        <v>80786</v>
      </c>
      <c r="J53" s="11">
        <f>+J54</f>
        <v>0</v>
      </c>
      <c r="K53" s="11">
        <f>F53-I53-J53</f>
        <v>256424</v>
      </c>
    </row>
    <row r="54" spans="1:12" s="6" customFormat="1" x14ac:dyDescent="0.25">
      <c r="A54" s="10" t="s">
        <v>194</v>
      </c>
      <c r="B54" s="10" t="s">
        <v>152</v>
      </c>
      <c r="C54" s="10" t="s">
        <v>153</v>
      </c>
      <c r="D54" s="11">
        <v>116000</v>
      </c>
      <c r="E54" s="11">
        <v>100000</v>
      </c>
      <c r="F54" s="11">
        <f>G54+H54</f>
        <v>337210</v>
      </c>
      <c r="G54" s="11">
        <v>59211</v>
      </c>
      <c r="H54" s="11">
        <v>277999</v>
      </c>
      <c r="I54" s="11">
        <v>80786</v>
      </c>
      <c r="J54" s="11">
        <v>0</v>
      </c>
      <c r="K54" s="11">
        <f>F54-I54-J54</f>
        <v>256424</v>
      </c>
    </row>
    <row r="55" spans="1:12" s="6" customFormat="1" ht="22.5" x14ac:dyDescent="0.25">
      <c r="A55" s="10" t="s">
        <v>195</v>
      </c>
      <c r="B55" s="10" t="s">
        <v>196</v>
      </c>
      <c r="C55" s="10" t="s">
        <v>197</v>
      </c>
      <c r="D55" s="11">
        <f>+D56</f>
        <v>-96600</v>
      </c>
      <c r="E55" s="11">
        <f>+E56</f>
        <v>-50600</v>
      </c>
      <c r="F55" s="11">
        <f>G55+H55</f>
        <v>-15576</v>
      </c>
      <c r="G55" s="11">
        <f>+G56</f>
        <v>0</v>
      </c>
      <c r="H55" s="11">
        <f>+H56</f>
        <v>-15576</v>
      </c>
      <c r="I55" s="11">
        <f>+I56</f>
        <v>-15576</v>
      </c>
      <c r="J55" s="11">
        <f>+J56</f>
        <v>0</v>
      </c>
      <c r="K55" s="11">
        <f>F55-I55-J55</f>
        <v>0</v>
      </c>
    </row>
    <row r="56" spans="1:12" s="6" customFormat="1" ht="33" x14ac:dyDescent="0.25">
      <c r="A56" s="10" t="s">
        <v>198</v>
      </c>
      <c r="B56" s="10" t="s">
        <v>155</v>
      </c>
      <c r="C56" s="10" t="s">
        <v>156</v>
      </c>
      <c r="D56" s="11">
        <v>-96600</v>
      </c>
      <c r="E56" s="11">
        <v>-50600</v>
      </c>
      <c r="F56" s="11">
        <f>G56+H56</f>
        <v>-15576</v>
      </c>
      <c r="G56" s="11">
        <v>0</v>
      </c>
      <c r="H56" s="11">
        <v>-15576</v>
      </c>
      <c r="I56" s="11">
        <v>-15576</v>
      </c>
      <c r="J56" s="11">
        <v>0</v>
      </c>
      <c r="K56" s="11">
        <f>F56-I56-J56</f>
        <v>0</v>
      </c>
    </row>
    <row r="57" spans="1:12" s="6" customFormat="1" x14ac:dyDescent="0.25">
      <c r="A57" s="10" t="s">
        <v>199</v>
      </c>
      <c r="B57" s="10" t="s">
        <v>161</v>
      </c>
      <c r="C57" s="10" t="s">
        <v>162</v>
      </c>
      <c r="D57" s="11">
        <f>D58</f>
        <v>85496</v>
      </c>
      <c r="E57" s="11">
        <f>E58</f>
        <v>85496</v>
      </c>
      <c r="F57" s="11">
        <f>G57+H57</f>
        <v>37956</v>
      </c>
      <c r="G57" s="11">
        <f>G58</f>
        <v>0</v>
      </c>
      <c r="H57" s="11">
        <f>H58</f>
        <v>37956</v>
      </c>
      <c r="I57" s="11">
        <f>I58</f>
        <v>37956</v>
      </c>
      <c r="J57" s="11">
        <f>J58</f>
        <v>0</v>
      </c>
      <c r="K57" s="11">
        <f>F57-I57-J57</f>
        <v>0</v>
      </c>
    </row>
    <row r="58" spans="1:12" s="6" customFormat="1" ht="22.5" x14ac:dyDescent="0.25">
      <c r="A58" s="10" t="s">
        <v>200</v>
      </c>
      <c r="B58" s="10" t="s">
        <v>164</v>
      </c>
      <c r="C58" s="10" t="s">
        <v>165</v>
      </c>
      <c r="D58" s="11">
        <f>D59</f>
        <v>85496</v>
      </c>
      <c r="E58" s="11">
        <f>E59</f>
        <v>85496</v>
      </c>
      <c r="F58" s="11">
        <f>G58+H58</f>
        <v>37956</v>
      </c>
      <c r="G58" s="11">
        <f>G59</f>
        <v>0</v>
      </c>
      <c r="H58" s="11">
        <f>H59</f>
        <v>37956</v>
      </c>
      <c r="I58" s="11">
        <f>I59</f>
        <v>37956</v>
      </c>
      <c r="J58" s="11">
        <f>J59</f>
        <v>0</v>
      </c>
      <c r="K58" s="11">
        <f>F58-I58-J58</f>
        <v>0</v>
      </c>
    </row>
    <row r="59" spans="1:12" s="6" customFormat="1" ht="96" x14ac:dyDescent="0.25">
      <c r="A59" s="10" t="s">
        <v>201</v>
      </c>
      <c r="B59" s="10" t="s">
        <v>167</v>
      </c>
      <c r="C59" s="10" t="s">
        <v>168</v>
      </c>
      <c r="D59" s="11">
        <f>+D60</f>
        <v>85496</v>
      </c>
      <c r="E59" s="11">
        <f>+E60</f>
        <v>85496</v>
      </c>
      <c r="F59" s="11">
        <f>G59+H59</f>
        <v>37956</v>
      </c>
      <c r="G59" s="11">
        <f>+G60</f>
        <v>0</v>
      </c>
      <c r="H59" s="11">
        <f>+H60</f>
        <v>37956</v>
      </c>
      <c r="I59" s="11">
        <f>+I60</f>
        <v>37956</v>
      </c>
      <c r="J59" s="11">
        <f>+J60</f>
        <v>0</v>
      </c>
      <c r="K59" s="11">
        <f>F59-I59-J59</f>
        <v>0</v>
      </c>
    </row>
    <row r="60" spans="1:12" s="6" customFormat="1" ht="43.5" x14ac:dyDescent="0.25">
      <c r="A60" s="10" t="s">
        <v>202</v>
      </c>
      <c r="B60" s="10" t="s">
        <v>170</v>
      </c>
      <c r="C60" s="10" t="s">
        <v>171</v>
      </c>
      <c r="D60" s="11">
        <v>85496</v>
      </c>
      <c r="E60" s="11">
        <v>85496</v>
      </c>
      <c r="F60" s="11">
        <f>G60+H60</f>
        <v>37956</v>
      </c>
      <c r="G60" s="11">
        <v>0</v>
      </c>
      <c r="H60" s="11">
        <v>37956</v>
      </c>
      <c r="I60" s="11">
        <v>37956</v>
      </c>
      <c r="J60" s="11">
        <v>0</v>
      </c>
      <c r="K60" s="11">
        <f>F60-I60-J60</f>
        <v>0</v>
      </c>
    </row>
    <row r="61" spans="1:12" s="6" customFormat="1" x14ac:dyDescent="0.25">
      <c r="A61" s="8"/>
      <c r="B61" s="8"/>
      <c r="C61" s="8"/>
      <c r="D61" s="9"/>
      <c r="E61" s="9"/>
      <c r="F61" s="9"/>
      <c r="G61" s="9"/>
      <c r="H61" s="9"/>
      <c r="I61" s="9"/>
      <c r="J61" s="9"/>
      <c r="K61" s="9"/>
    </row>
    <row r="62" spans="1:12" x14ac:dyDescent="0.25">
      <c r="A62" s="13" t="s">
        <v>172</v>
      </c>
      <c r="B62" s="13"/>
      <c r="C62" s="13"/>
      <c r="D62" s="13"/>
      <c r="E62" s="13" t="s">
        <v>174</v>
      </c>
      <c r="F62" s="13"/>
      <c r="G62" s="13"/>
      <c r="H62" s="13"/>
      <c r="I62" s="13" t="s">
        <v>175</v>
      </c>
      <c r="J62" s="13"/>
      <c r="K62" s="13"/>
      <c r="L62" s="13"/>
    </row>
    <row r="63" spans="1:12" x14ac:dyDescent="0.25">
      <c r="A63" s="3" t="s">
        <v>173</v>
      </c>
      <c r="B63" s="3"/>
      <c r="C63" s="3"/>
      <c r="D63" s="3"/>
      <c r="E63" s="3" t="s">
        <v>174</v>
      </c>
      <c r="F63" s="3"/>
      <c r="G63" s="3"/>
      <c r="H63" s="3"/>
      <c r="I63" s="3" t="s">
        <v>176</v>
      </c>
      <c r="J63" s="3"/>
      <c r="K63" s="3"/>
      <c r="L63" s="3"/>
    </row>
    <row r="123" spans="1:20" x14ac:dyDescent="0.25">
      <c r="A123" s="12"/>
      <c r="B123" s="12"/>
      <c r="C123" s="12"/>
      <c r="D123" s="12"/>
      <c r="I123" s="12"/>
      <c r="J123" s="12"/>
      <c r="K123" s="12"/>
      <c r="L123" s="12"/>
      <c r="Q123" s="12"/>
      <c r="R123" s="12"/>
      <c r="S123" s="12"/>
      <c r="T123" s="12"/>
    </row>
  </sheetData>
  <mergeCells count="22">
    <mergeCell ref="A62:D62"/>
    <mergeCell ref="A63:D63"/>
    <mergeCell ref="E62:H62"/>
    <mergeCell ref="E63:H63"/>
    <mergeCell ref="I62:L62"/>
    <mergeCell ref="I63:L6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5074BF-9575-40E6-B791-19DA617ABF52}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203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204</v>
      </c>
      <c r="C11" s="10" t="s">
        <v>21</v>
      </c>
      <c r="D11" s="11">
        <f>D12</f>
        <v>96600</v>
      </c>
      <c r="E11" s="11">
        <f>E12</f>
        <v>50600</v>
      </c>
      <c r="F11" s="11">
        <f>G11+H11</f>
        <v>15576</v>
      </c>
      <c r="G11" s="11">
        <f>G12</f>
        <v>0</v>
      </c>
      <c r="H11" s="11">
        <f>H12</f>
        <v>15576</v>
      </c>
      <c r="I11" s="11">
        <f>I12</f>
        <v>15576</v>
      </c>
      <c r="J11" s="11">
        <f>J12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96600</v>
      </c>
      <c r="E12" s="11">
        <f>+E13</f>
        <v>50600</v>
      </c>
      <c r="F12" s="11">
        <f>G12+H12</f>
        <v>15576</v>
      </c>
      <c r="G12" s="11">
        <f>+G13</f>
        <v>0</v>
      </c>
      <c r="H12" s="11">
        <f>+H13</f>
        <v>15576</v>
      </c>
      <c r="I12" s="11">
        <f>+I13</f>
        <v>15576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205</v>
      </c>
      <c r="B13" s="10" t="s">
        <v>119</v>
      </c>
      <c r="C13" s="10" t="s">
        <v>120</v>
      </c>
      <c r="D13" s="11">
        <f>+D14</f>
        <v>96600</v>
      </c>
      <c r="E13" s="11">
        <f>+E14</f>
        <v>50600</v>
      </c>
      <c r="F13" s="11">
        <f>G13+H13</f>
        <v>15576</v>
      </c>
      <c r="G13" s="11">
        <f>+G14</f>
        <v>0</v>
      </c>
      <c r="H13" s="11">
        <f>+H14</f>
        <v>15576</v>
      </c>
      <c r="I13" s="11">
        <f>+I14</f>
        <v>15576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179</v>
      </c>
      <c r="B14" s="10" t="s">
        <v>134</v>
      </c>
      <c r="C14" s="10" t="s">
        <v>135</v>
      </c>
      <c r="D14" s="11">
        <f>+D15</f>
        <v>96600</v>
      </c>
      <c r="E14" s="11">
        <f>+E15</f>
        <v>50600</v>
      </c>
      <c r="F14" s="11">
        <f>G14+H14</f>
        <v>15576</v>
      </c>
      <c r="G14" s="11">
        <f>+G15</f>
        <v>0</v>
      </c>
      <c r="H14" s="11">
        <f>+H15</f>
        <v>15576</v>
      </c>
      <c r="I14" s="11">
        <f>+I15</f>
        <v>15576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206</v>
      </c>
      <c r="B15" s="10" t="s">
        <v>196</v>
      </c>
      <c r="C15" s="10" t="s">
        <v>197</v>
      </c>
      <c r="D15" s="11">
        <f>+D16</f>
        <v>96600</v>
      </c>
      <c r="E15" s="11">
        <f>+E16</f>
        <v>50600</v>
      </c>
      <c r="F15" s="11">
        <f>G15+H15</f>
        <v>15576</v>
      </c>
      <c r="G15" s="11">
        <f>+G16</f>
        <v>0</v>
      </c>
      <c r="H15" s="11">
        <f>+H16</f>
        <v>15576</v>
      </c>
      <c r="I15" s="11">
        <f>+I16</f>
        <v>15576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207</v>
      </c>
      <c r="B16" s="10" t="s">
        <v>158</v>
      </c>
      <c r="C16" s="10" t="s">
        <v>159</v>
      </c>
      <c r="D16" s="11">
        <v>96600</v>
      </c>
      <c r="E16" s="11">
        <v>50600</v>
      </c>
      <c r="F16" s="11">
        <f>G16+H16</f>
        <v>15576</v>
      </c>
      <c r="G16" s="11">
        <v>0</v>
      </c>
      <c r="H16" s="11">
        <v>15576</v>
      </c>
      <c r="I16" s="11">
        <v>15576</v>
      </c>
      <c r="J16" s="11">
        <v>0</v>
      </c>
      <c r="K16" s="11">
        <f>F16-I16-J16</f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172</v>
      </c>
      <c r="B18" s="13"/>
      <c r="C18" s="13"/>
      <c r="D18" s="13"/>
      <c r="E18" s="13" t="s">
        <v>174</v>
      </c>
      <c r="F18" s="13"/>
      <c r="G18" s="13"/>
      <c r="H18" s="13"/>
      <c r="I18" s="13" t="s">
        <v>175</v>
      </c>
      <c r="J18" s="13"/>
      <c r="K18" s="13"/>
      <c r="L18" s="13"/>
    </row>
    <row r="19" spans="1:12" x14ac:dyDescent="0.25">
      <c r="A19" s="3" t="s">
        <v>173</v>
      </c>
      <c r="B19" s="3"/>
      <c r="C19" s="3"/>
      <c r="D19" s="3"/>
      <c r="E19" s="3" t="s">
        <v>174</v>
      </c>
      <c r="F19" s="3"/>
      <c r="G19" s="3"/>
      <c r="H19" s="3"/>
      <c r="I19" s="3" t="s">
        <v>176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A18:D18"/>
    <mergeCell ref="A19:D19"/>
    <mergeCell ref="E18:H18"/>
    <mergeCell ref="E19:H19"/>
    <mergeCell ref="I18:L18"/>
    <mergeCell ref="I19:L19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2022-05-16T10:50:51Z</dcterms:created>
  <dcterms:modified xsi:type="dcterms:W3CDTF">2022-05-16T10:51:07Z</dcterms:modified>
</cp:coreProperties>
</file>